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MICweb2023\tac\spreadsheets\international\"/>
    </mc:Choice>
  </mc:AlternateContent>
  <xr:revisionPtr revIDLastSave="0" documentId="8_{8A4BE932-56E9-4167-9879-F39DA019FF69}" xr6:coauthVersionLast="47" xr6:coauthVersionMax="47" xr10:uidLastSave="{00000000-0000-0000-0000-000000000000}"/>
  <bookViews>
    <workbookView xWindow="28680" yWindow="-105" windowWidth="29040" windowHeight="17520" activeTab="1" xr2:uid="{D63D2621-6415-4A45-9C12-06946D60A40C}"/>
  </bookViews>
  <sheets>
    <sheet name="Notes" sheetId="4" r:id="rId1"/>
    <sheet name="Total-Jan" sheetId="5" r:id="rId2"/>
    <sheet name="Sows-Jan" sheetId="6" r:id="rId3"/>
    <sheet name="Total-July" sheetId="7" r:id="rId4"/>
    <sheet name="Sows-July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8" l="1"/>
  <c r="U26" i="8" s="1"/>
  <c r="U25" i="8"/>
  <c r="D25" i="8"/>
  <c r="D24" i="8"/>
  <c r="U24" i="8" s="1"/>
  <c r="D23" i="8"/>
  <c r="U23" i="8" s="1"/>
  <c r="D22" i="8"/>
  <c r="U22" i="8" s="1"/>
  <c r="D21" i="8"/>
  <c r="U21" i="8" s="1"/>
  <c r="D20" i="8"/>
  <c r="U20" i="8" s="1"/>
  <c r="U19" i="8"/>
  <c r="D19" i="8"/>
  <c r="U18" i="8"/>
  <c r="D18" i="8"/>
  <c r="D17" i="8"/>
  <c r="U17" i="8" s="1"/>
  <c r="D16" i="8"/>
  <c r="U16" i="8" s="1"/>
  <c r="D15" i="8"/>
  <c r="U15" i="8" s="1"/>
  <c r="D14" i="8"/>
  <c r="U14" i="8" s="1"/>
  <c r="D13" i="8"/>
  <c r="U13" i="8" s="1"/>
  <c r="D12" i="8"/>
  <c r="U12" i="8" s="1"/>
  <c r="U11" i="8"/>
  <c r="D11" i="8"/>
  <c r="D10" i="8"/>
  <c r="U10" i="8" s="1"/>
  <c r="D9" i="8"/>
  <c r="U9" i="8" s="1"/>
  <c r="D8" i="8"/>
  <c r="U8" i="8" s="1"/>
  <c r="D56" i="7"/>
  <c r="U56" i="7" s="1"/>
  <c r="D55" i="7"/>
  <c r="U55" i="7" s="1"/>
  <c r="D54" i="7"/>
  <c r="U54" i="7" s="1"/>
  <c r="U53" i="7"/>
  <c r="D53" i="7"/>
  <c r="D52" i="7"/>
  <c r="U52" i="7" s="1"/>
  <c r="D51" i="7"/>
  <c r="U51" i="7" s="1"/>
  <c r="D50" i="7"/>
  <c r="U50" i="7" s="1"/>
  <c r="D49" i="7"/>
  <c r="U49" i="7" s="1"/>
  <c r="D48" i="7"/>
  <c r="U48" i="7" s="1"/>
  <c r="D47" i="7"/>
  <c r="U47" i="7" s="1"/>
  <c r="U46" i="7"/>
  <c r="D46" i="7"/>
  <c r="D45" i="7"/>
  <c r="U45" i="7" s="1"/>
  <c r="D44" i="7"/>
  <c r="U44" i="7" s="1"/>
  <c r="D43" i="7"/>
  <c r="U43" i="7" s="1"/>
  <c r="D42" i="7"/>
  <c r="U42" i="7" s="1"/>
  <c r="D41" i="7"/>
  <c r="U41" i="7" s="1"/>
  <c r="D40" i="7"/>
  <c r="U40" i="7" s="1"/>
  <c r="U39" i="7"/>
  <c r="D39" i="7"/>
  <c r="D38" i="7"/>
  <c r="U38" i="7" s="1"/>
  <c r="C29" i="7"/>
  <c r="B29" i="7"/>
  <c r="C28" i="7"/>
  <c r="B28" i="7"/>
  <c r="C27" i="7"/>
  <c r="B27" i="7"/>
  <c r="C26" i="7"/>
  <c r="B26" i="7"/>
  <c r="C25" i="7"/>
  <c r="B25" i="7"/>
  <c r="C24" i="7"/>
  <c r="B24" i="7" s="1"/>
  <c r="C23" i="7"/>
  <c r="B23" i="7"/>
  <c r="C22" i="7"/>
  <c r="B22" i="7"/>
  <c r="C21" i="7"/>
  <c r="B21" i="7"/>
  <c r="G20" i="7"/>
  <c r="C20" i="7"/>
  <c r="B20" i="7"/>
  <c r="G19" i="7"/>
  <c r="C19" i="7"/>
  <c r="B19" i="7"/>
  <c r="G18" i="7"/>
  <c r="B18" i="7" s="1"/>
  <c r="C18" i="7"/>
  <c r="G17" i="7"/>
  <c r="C17" i="7"/>
  <c r="B17" i="7"/>
  <c r="G16" i="7"/>
  <c r="C16" i="7"/>
  <c r="B16" i="7"/>
  <c r="G15" i="7"/>
  <c r="C15" i="7"/>
  <c r="B15" i="7"/>
  <c r="G14" i="7"/>
  <c r="C14" i="7"/>
  <c r="B14" i="7"/>
  <c r="G13" i="7"/>
  <c r="C13" i="7"/>
  <c r="B13" i="7"/>
  <c r="G12" i="7"/>
  <c r="C12" i="7"/>
  <c r="B12" i="7"/>
  <c r="G11" i="7"/>
  <c r="C11" i="7"/>
  <c r="B11" i="7"/>
  <c r="G10" i="7"/>
  <c r="C10" i="7"/>
  <c r="B10" i="7"/>
  <c r="G9" i="7"/>
  <c r="C9" i="7"/>
  <c r="B9" i="7" s="1"/>
  <c r="G8" i="7"/>
  <c r="C8" i="7"/>
  <c r="B8" i="7"/>
  <c r="G7" i="7"/>
  <c r="C7" i="7"/>
  <c r="B7" i="7"/>
  <c r="G6" i="7"/>
  <c r="C6" i="7"/>
  <c r="B6" i="7"/>
  <c r="D26" i="6"/>
  <c r="U26" i="6" s="1"/>
  <c r="D25" i="6"/>
  <c r="U25" i="6" s="1"/>
  <c r="D24" i="6"/>
  <c r="U24" i="6" s="1"/>
  <c r="D23" i="6"/>
  <c r="U23" i="6" s="1"/>
  <c r="D22" i="6"/>
  <c r="U22" i="6" s="1"/>
  <c r="D21" i="6"/>
  <c r="U21" i="6" s="1"/>
  <c r="D20" i="6"/>
  <c r="U20" i="6" s="1"/>
  <c r="D19" i="6"/>
  <c r="U19" i="6" s="1"/>
  <c r="D18" i="6"/>
  <c r="U18" i="6" s="1"/>
  <c r="D17" i="6"/>
  <c r="U17" i="6" s="1"/>
  <c r="D16" i="6"/>
  <c r="U16" i="6" s="1"/>
  <c r="D15" i="6"/>
  <c r="U15" i="6" s="1"/>
  <c r="D14" i="6"/>
  <c r="U14" i="6" s="1"/>
  <c r="D13" i="6"/>
  <c r="U13" i="6" s="1"/>
  <c r="D12" i="6"/>
  <c r="U12" i="6" s="1"/>
  <c r="D11" i="6"/>
  <c r="U11" i="6" s="1"/>
  <c r="D10" i="6"/>
  <c r="U10" i="6" s="1"/>
  <c r="D9" i="6"/>
  <c r="U9" i="6" s="1"/>
  <c r="D8" i="6"/>
  <c r="U8" i="6" s="1"/>
  <c r="U56" i="5"/>
  <c r="D55" i="5"/>
  <c r="U55" i="5" s="1"/>
  <c r="D54" i="5"/>
  <c r="U54" i="5" s="1"/>
  <c r="D53" i="5"/>
  <c r="U53" i="5" s="1"/>
  <c r="U52" i="5"/>
  <c r="D52" i="5"/>
  <c r="D51" i="5"/>
  <c r="U51" i="5" s="1"/>
  <c r="D50" i="5"/>
  <c r="U50" i="5" s="1"/>
  <c r="D49" i="5"/>
  <c r="U49" i="5" s="1"/>
  <c r="D48" i="5"/>
  <c r="U48" i="5" s="1"/>
  <c r="D47" i="5"/>
  <c r="U47" i="5" s="1"/>
  <c r="D46" i="5"/>
  <c r="U46" i="5" s="1"/>
  <c r="U45" i="5"/>
  <c r="D45" i="5"/>
  <c r="D44" i="5"/>
  <c r="U44" i="5" s="1"/>
  <c r="D43" i="5"/>
  <c r="U43" i="5" s="1"/>
  <c r="D42" i="5"/>
  <c r="U42" i="5" s="1"/>
  <c r="D41" i="5"/>
  <c r="U41" i="5" s="1"/>
  <c r="D40" i="5"/>
  <c r="U40" i="5" s="1"/>
  <c r="D39" i="5"/>
  <c r="U39" i="5" s="1"/>
  <c r="U38" i="5"/>
  <c r="D38" i="5"/>
  <c r="G37" i="5"/>
  <c r="C37" i="5"/>
  <c r="B37" i="5"/>
  <c r="G36" i="5"/>
  <c r="C36" i="5"/>
  <c r="B36" i="5"/>
  <c r="G35" i="5"/>
  <c r="C35" i="5"/>
  <c r="B35" i="5"/>
  <c r="G34" i="5"/>
  <c r="C34" i="5"/>
  <c r="B34" i="5"/>
  <c r="G33" i="5"/>
  <c r="B33" i="5" s="1"/>
  <c r="C33" i="5"/>
  <c r="G32" i="5"/>
  <c r="C32" i="5"/>
  <c r="B32" i="5"/>
  <c r="G31" i="5"/>
  <c r="C31" i="5"/>
  <c r="B31" i="5"/>
  <c r="G30" i="5"/>
  <c r="C30" i="5"/>
  <c r="B30" i="5"/>
  <c r="G29" i="5"/>
  <c r="C29" i="5"/>
  <c r="B29" i="5"/>
  <c r="G28" i="5"/>
  <c r="C28" i="5"/>
  <c r="B28" i="5"/>
  <c r="G27" i="5"/>
  <c r="C27" i="5"/>
  <c r="B27" i="5"/>
  <c r="G26" i="5"/>
  <c r="C26" i="5"/>
  <c r="B26" i="5"/>
  <c r="G25" i="5"/>
  <c r="C25" i="5"/>
  <c r="B25" i="5"/>
  <c r="G24" i="5"/>
  <c r="C24" i="5"/>
  <c r="B24" i="5" s="1"/>
  <c r="G23" i="5"/>
  <c r="C23" i="5"/>
  <c r="B23" i="5"/>
  <c r="G22" i="5"/>
  <c r="C22" i="5"/>
  <c r="B22" i="5"/>
  <c r="G21" i="5"/>
  <c r="C21" i="5"/>
  <c r="B21" i="5"/>
  <c r="G20" i="5"/>
  <c r="C20" i="5"/>
  <c r="B20" i="5"/>
  <c r="G19" i="5"/>
  <c r="B19" i="5" s="1"/>
  <c r="C19" i="5"/>
  <c r="G18" i="5"/>
  <c r="C18" i="5"/>
  <c r="B18" i="5"/>
  <c r="G17" i="5"/>
  <c r="C17" i="5"/>
  <c r="B17" i="5"/>
  <c r="G16" i="5"/>
  <c r="C16" i="5"/>
  <c r="B16" i="5"/>
  <c r="G15" i="5"/>
  <c r="C15" i="5"/>
  <c r="B15" i="5"/>
  <c r="G14" i="5"/>
  <c r="C14" i="5"/>
  <c r="B14" i="5"/>
  <c r="G13" i="5"/>
  <c r="C13" i="5"/>
  <c r="B13" i="5"/>
  <c r="G12" i="5"/>
  <c r="C12" i="5"/>
  <c r="B12" i="5"/>
  <c r="G11" i="5"/>
  <c r="C11" i="5"/>
  <c r="B11" i="5"/>
  <c r="G10" i="5"/>
  <c r="C10" i="5"/>
  <c r="B10" i="5" s="1"/>
  <c r="G9" i="5"/>
  <c r="C9" i="5"/>
  <c r="B9" i="5"/>
  <c r="G8" i="5"/>
  <c r="C8" i="5"/>
  <c r="B8" i="5"/>
  <c r="G7" i="5"/>
  <c r="C7" i="5"/>
  <c r="B7" i="5"/>
  <c r="A1" i="5"/>
  <c r="A1" i="4"/>
</calcChain>
</file>

<file path=xl/sharedStrings.xml><?xml version="1.0" encoding="utf-8"?>
<sst xmlns="http://schemas.openxmlformats.org/spreadsheetml/2006/main" count="187" uniqueCount="23">
  <si>
    <t>Table  32-10-0149-01   Hogs and pigs statistics, inventory number by class and semi-annual period, United States and Canada (x 1,000)</t>
  </si>
  <si>
    <t>https://www150.statcan.gc.ca/t1/tbl1/en/tv.action?pid=3210016001</t>
  </si>
  <si>
    <t>Period I: Inventory at July 1. Period 2: Inventories at January 1</t>
  </si>
  <si>
    <t>Total Hogs - January 1</t>
  </si>
  <si>
    <t>CANADA</t>
  </si>
  <si>
    <t>EAST</t>
  </si>
  <si>
    <t>Atlantic</t>
  </si>
  <si>
    <t>Quebec</t>
  </si>
  <si>
    <t>Ontario</t>
  </si>
  <si>
    <t>WEST</t>
  </si>
  <si>
    <t>Manitoba</t>
  </si>
  <si>
    <t>Saskatchewan</t>
  </si>
  <si>
    <t>Alberta</t>
  </si>
  <si>
    <t>British Columbia</t>
  </si>
  <si>
    <t>Newfoundland and Labrador</t>
  </si>
  <si>
    <t>Prince Edward Island</t>
  </si>
  <si>
    <t>Nova Scotia</t>
  </si>
  <si>
    <t>New Brunswick</t>
  </si>
  <si>
    <t>check</t>
  </si>
  <si>
    <t>x</t>
  </si>
  <si>
    <t>Sows and Gilts, 6 months and over - January 1</t>
  </si>
  <si>
    <t>Total Hogs - July 1</t>
  </si>
  <si>
    <t>Sows and Gilts, 6 months and over - July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</si>
</sst>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)"/>
  </numFmts>
  <fonts count="9">
    <font>
      <sz val="11"/>
      <color theme="1"/>
      <name val="Aptos Narrow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2"/>
      <name val="Arial MT"/>
    </font>
    <font>
      <sz val="10"/>
      <name val="Arial MT"/>
    </font>
    <font>
      <b/>
      <sz val="10"/>
      <name val="Arial MT"/>
    </font>
    <font>
      <sz val="10"/>
      <color theme="0" tint="-0.499984740745262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4" fontId="2" fillId="0" borderId="0" xfId="1" applyNumberFormat="1" applyFont="1"/>
    <xf numFmtId="0" fontId="1" fillId="0" borderId="0" xfId="1"/>
    <xf numFmtId="0" fontId="2" fillId="0" borderId="0" xfId="1" applyFont="1"/>
    <xf numFmtId="0" fontId="3" fillId="0" borderId="0" xfId="2"/>
    <xf numFmtId="0" fontId="4" fillId="0" borderId="0" xfId="1" applyFont="1"/>
    <xf numFmtId="164" fontId="2" fillId="0" borderId="0" xfId="1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4" fillId="0" borderId="0" xfId="1" applyNumberFormat="1" applyFont="1"/>
    <xf numFmtId="16" fontId="4" fillId="0" borderId="0" xfId="1" applyNumberFormat="1" applyFont="1"/>
    <xf numFmtId="0" fontId="7" fillId="0" borderId="0" xfId="1" applyFont="1"/>
    <xf numFmtId="164" fontId="7" fillId="0" borderId="0" xfId="1" applyNumberFormat="1" applyFont="1"/>
    <xf numFmtId="0" fontId="6" fillId="0" borderId="0" xfId="1" applyFont="1"/>
    <xf numFmtId="0" fontId="8" fillId="0" borderId="0" xfId="1" applyFont="1"/>
    <xf numFmtId="165" fontId="4" fillId="0" borderId="0" xfId="1" applyNumberFormat="1" applyFont="1"/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/>
    <xf numFmtId="164" fontId="8" fillId="0" borderId="0" xfId="1" applyNumberFormat="1" applyFont="1"/>
  </cellXfs>
  <cellStyles count="3">
    <cellStyle name="Hyperlink 2" xfId="2" xr:uid="{59AD6874-6B38-40CD-B60C-84BAFAD4D37A}"/>
    <cellStyle name="Normal" xfId="0" builtinId="0"/>
    <cellStyle name="Normal 2" xfId="1" xr:uid="{5E1B664A-C25A-43DF-8492-7472ADD991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50.statcan.gc.ca/t1/tbl1/en/tv.action?pid=321001600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A71B-A3F4-4C0F-BC9F-CD0CEAA9CB40}">
  <sheetPr codeName="Sheet1"/>
  <dimension ref="A1:B8"/>
  <sheetViews>
    <sheetView workbookViewId="0">
      <selection activeCell="F31" sqref="F31"/>
    </sheetView>
  </sheetViews>
  <sheetFormatPr defaultRowHeight="12.75"/>
  <cols>
    <col min="1" max="16384" width="9.140625" style="2"/>
  </cols>
  <sheetData>
    <row r="1" spans="1:2">
      <c r="A1" s="1">
        <f ca="1">TODAY()</f>
        <v>45897</v>
      </c>
    </row>
    <row r="3" spans="1:2">
      <c r="A3" s="3" t="s">
        <v>0</v>
      </c>
    </row>
    <row r="4" spans="1:2">
      <c r="A4" s="4" t="s">
        <v>1</v>
      </c>
    </row>
    <row r="6" spans="1:2">
      <c r="B6" s="5" t="s">
        <v>2</v>
      </c>
    </row>
    <row r="8" spans="1:2">
      <c r="A8" s="1"/>
    </row>
  </sheetData>
  <hyperlinks>
    <hyperlink ref="A4" r:id="rId1" xr:uid="{ACA44A9F-1C5E-4E78-9C44-DB3C2A48DCF1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A5A0-1646-48BD-8138-327C6BD903B6}">
  <sheetPr codeName="Sheet2"/>
  <dimension ref="A1:U56"/>
  <sheetViews>
    <sheetView tabSelected="1" zoomScaleNormal="100" workbookViewId="0">
      <pane xSplit="1" ySplit="5" topLeftCell="B40" activePane="bottomRight" state="frozen"/>
      <selection pane="topRight" activeCell="B1" sqref="B1"/>
      <selection pane="bottomLeft" activeCell="A6" sqref="A6"/>
      <selection pane="bottomRight" activeCell="K66" sqref="K66"/>
    </sheetView>
  </sheetViews>
  <sheetFormatPr defaultColWidth="9.140625" defaultRowHeight="12.75"/>
  <cols>
    <col min="1" max="1" width="9.140625" style="3" bestFit="1" customWidth="1"/>
    <col min="2" max="2" width="12.28515625" style="6" customWidth="1"/>
    <col min="3" max="3" width="9.28515625" style="6" bestFit="1" customWidth="1"/>
    <col min="4" max="4" width="9.28515625" style="6" customWidth="1"/>
    <col min="5" max="5" width="10.140625" style="6" customWidth="1"/>
    <col min="6" max="6" width="9.85546875" style="6" customWidth="1"/>
    <col min="7" max="7" width="9.28515625" style="6" customWidth="1"/>
    <col min="8" max="8" width="8.85546875" style="6" customWidth="1"/>
    <col min="9" max="9" width="12.140625" style="6" customWidth="1"/>
    <col min="10" max="10" width="9.140625" style="6"/>
    <col min="11" max="11" width="14" style="6" customWidth="1"/>
    <col min="12" max="12" width="11.42578125" style="3" customWidth="1"/>
    <col min="13" max="20" width="9.140625" style="3"/>
    <col min="21" max="21" width="6" style="3" bestFit="1" customWidth="1"/>
    <col min="22" max="16384" width="9.140625" style="3"/>
  </cols>
  <sheetData>
    <row r="1" spans="1:21" ht="15.75">
      <c r="A1" s="1">
        <f ca="1">TODAY()</f>
        <v>45897</v>
      </c>
      <c r="C1" s="7" t="s">
        <v>3</v>
      </c>
      <c r="G1" s="8"/>
      <c r="H1" s="9"/>
      <c r="I1" s="9"/>
    </row>
    <row r="3" spans="1:21">
      <c r="A3" s="10"/>
    </row>
    <row r="4" spans="1:21" s="11" customFormat="1">
      <c r="B4" s="12"/>
      <c r="C4" s="12"/>
      <c r="D4" s="12"/>
      <c r="E4" s="12"/>
      <c r="F4" s="12"/>
      <c r="G4" s="12"/>
      <c r="H4" s="12"/>
      <c r="I4" s="12"/>
      <c r="J4" s="12"/>
      <c r="K4" s="12"/>
      <c r="M4" s="13"/>
      <c r="N4" s="13"/>
      <c r="O4" s="13"/>
      <c r="P4" s="13"/>
      <c r="Q4" s="13"/>
    </row>
    <row r="5" spans="1:21" s="11" customFormat="1">
      <c r="B5" s="12" t="s">
        <v>4</v>
      </c>
      <c r="C5" s="12" t="s">
        <v>5</v>
      </c>
      <c r="D5" s="6" t="s">
        <v>6</v>
      </c>
      <c r="E5" s="6" t="s">
        <v>7</v>
      </c>
      <c r="F5" s="6" t="s">
        <v>8</v>
      </c>
      <c r="G5" s="12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/>
      <c r="U5" s="14" t="s">
        <v>18</v>
      </c>
    </row>
    <row r="6" spans="1:21" s="11" customFormat="1">
      <c r="B6" s="15"/>
      <c r="C6" s="12"/>
      <c r="D6" s="6"/>
      <c r="E6" s="6"/>
      <c r="F6" s="6"/>
      <c r="G6" s="15"/>
      <c r="H6" s="16"/>
      <c r="I6" s="16"/>
      <c r="J6" s="16"/>
      <c r="K6" s="16"/>
      <c r="M6" s="13"/>
      <c r="N6" s="13"/>
      <c r="O6" s="13"/>
      <c r="P6" s="13"/>
      <c r="Q6" s="13"/>
    </row>
    <row r="7" spans="1:21" s="11" customFormat="1">
      <c r="A7" s="11">
        <v>1977</v>
      </c>
      <c r="B7" s="15">
        <f t="shared" ref="B7:B37" si="0">+C7+G7</f>
        <v>6196.9</v>
      </c>
      <c r="C7" s="12">
        <f t="shared" ref="C7:C37" si="1">+SUM(D7:F7)</f>
        <v>4014.4</v>
      </c>
      <c r="D7" s="6">
        <v>218.4</v>
      </c>
      <c r="E7" s="6">
        <v>1829</v>
      </c>
      <c r="F7" s="6">
        <v>1967</v>
      </c>
      <c r="G7" s="15">
        <f t="shared" ref="G7:G37" si="2">SUM(H7:K7)</f>
        <v>2182.5</v>
      </c>
      <c r="H7" s="16">
        <v>660</v>
      </c>
      <c r="I7" s="16">
        <v>501</v>
      </c>
      <c r="J7" s="16">
        <v>961</v>
      </c>
      <c r="K7" s="16">
        <v>60.5</v>
      </c>
      <c r="M7" s="13"/>
      <c r="N7" s="13"/>
      <c r="O7" s="13"/>
      <c r="P7" s="13"/>
      <c r="Q7" s="13"/>
    </row>
    <row r="8" spans="1:21" s="11" customFormat="1">
      <c r="A8" s="11">
        <v>1978</v>
      </c>
      <c r="B8" s="15">
        <f t="shared" si="0"/>
        <v>6798.9</v>
      </c>
      <c r="C8" s="12">
        <f t="shared" si="1"/>
        <v>4518.8999999999996</v>
      </c>
      <c r="D8" s="6">
        <v>232.9</v>
      </c>
      <c r="E8" s="6">
        <v>2076</v>
      </c>
      <c r="F8" s="6">
        <v>2210</v>
      </c>
      <c r="G8" s="15">
        <f t="shared" si="2"/>
        <v>2280</v>
      </c>
      <c r="H8" s="16">
        <v>697</v>
      </c>
      <c r="I8" s="16">
        <v>515</v>
      </c>
      <c r="J8" s="16">
        <v>1001</v>
      </c>
      <c r="K8" s="16">
        <v>67</v>
      </c>
      <c r="M8" s="13"/>
      <c r="N8" s="13"/>
      <c r="O8" s="13"/>
      <c r="P8" s="13"/>
      <c r="Q8" s="13"/>
    </row>
    <row r="9" spans="1:21" s="11" customFormat="1">
      <c r="A9" s="11">
        <v>1979</v>
      </c>
      <c r="B9" s="15">
        <f t="shared" si="0"/>
        <v>8363.2000000000007</v>
      </c>
      <c r="C9" s="12">
        <f t="shared" si="1"/>
        <v>5853.2</v>
      </c>
      <c r="D9" s="17">
        <v>271.2</v>
      </c>
      <c r="E9" s="17">
        <v>2707</v>
      </c>
      <c r="F9" s="17">
        <v>2875</v>
      </c>
      <c r="G9" s="15">
        <f t="shared" si="2"/>
        <v>2510</v>
      </c>
      <c r="H9" s="16">
        <v>783</v>
      </c>
      <c r="I9" s="16">
        <v>565</v>
      </c>
      <c r="J9" s="16">
        <v>1070</v>
      </c>
      <c r="K9" s="16">
        <v>92</v>
      </c>
      <c r="M9" s="13"/>
      <c r="N9" s="13"/>
      <c r="O9" s="13"/>
      <c r="P9" s="13"/>
      <c r="Q9" s="13"/>
    </row>
    <row r="10" spans="1:21" s="11" customFormat="1">
      <c r="A10" s="11">
        <v>1980</v>
      </c>
      <c r="B10" s="15">
        <f t="shared" si="0"/>
        <v>10091.200000000001</v>
      </c>
      <c r="C10" s="12">
        <f t="shared" si="1"/>
        <v>7098.2</v>
      </c>
      <c r="D10" s="17">
        <v>326.2</v>
      </c>
      <c r="E10" s="17">
        <v>3450</v>
      </c>
      <c r="F10" s="17">
        <v>3322</v>
      </c>
      <c r="G10" s="15">
        <f t="shared" si="2"/>
        <v>2993</v>
      </c>
      <c r="H10" s="16">
        <v>904</v>
      </c>
      <c r="I10" s="16">
        <v>660</v>
      </c>
      <c r="J10" s="16">
        <v>1255</v>
      </c>
      <c r="K10" s="16">
        <v>174</v>
      </c>
      <c r="M10" s="13"/>
      <c r="N10" s="13"/>
      <c r="O10" s="13"/>
      <c r="P10" s="13"/>
      <c r="Q10" s="13"/>
    </row>
    <row r="11" spans="1:21" s="11" customFormat="1">
      <c r="A11" s="11">
        <v>1981</v>
      </c>
      <c r="B11" s="15">
        <f t="shared" si="0"/>
        <v>10189.700000000001</v>
      </c>
      <c r="C11" s="12">
        <f t="shared" si="1"/>
        <v>7181.7</v>
      </c>
      <c r="D11" s="17">
        <v>358.7</v>
      </c>
      <c r="E11" s="17">
        <v>3523</v>
      </c>
      <c r="F11" s="17">
        <v>3300</v>
      </c>
      <c r="G11" s="15">
        <f t="shared" si="2"/>
        <v>3008</v>
      </c>
      <c r="H11" s="16">
        <v>893</v>
      </c>
      <c r="I11" s="16">
        <v>625</v>
      </c>
      <c r="J11" s="16">
        <v>1240</v>
      </c>
      <c r="K11" s="16">
        <v>250</v>
      </c>
      <c r="M11" s="13"/>
      <c r="N11" s="13"/>
      <c r="O11" s="13"/>
      <c r="P11" s="13"/>
      <c r="Q11" s="13"/>
    </row>
    <row r="12" spans="1:21" s="11" customFormat="1">
      <c r="A12" s="11">
        <v>1982</v>
      </c>
      <c r="B12" s="15">
        <f t="shared" si="0"/>
        <v>9969.6</v>
      </c>
      <c r="C12" s="12">
        <f t="shared" si="1"/>
        <v>7034.6</v>
      </c>
      <c r="D12" s="17">
        <v>374.6</v>
      </c>
      <c r="E12" s="17">
        <v>3360</v>
      </c>
      <c r="F12" s="17">
        <v>3300</v>
      </c>
      <c r="G12" s="15">
        <f t="shared" si="2"/>
        <v>2935</v>
      </c>
      <c r="H12" s="16">
        <v>893</v>
      </c>
      <c r="I12" s="16">
        <v>540</v>
      </c>
      <c r="J12" s="16">
        <v>1235</v>
      </c>
      <c r="K12" s="16">
        <v>267</v>
      </c>
      <c r="M12" s="13"/>
      <c r="N12" s="13"/>
      <c r="O12" s="13"/>
      <c r="P12" s="13"/>
      <c r="Q12" s="13"/>
    </row>
    <row r="13" spans="1:21" s="11" customFormat="1">
      <c r="A13" s="11">
        <v>1983</v>
      </c>
      <c r="B13" s="15">
        <f t="shared" si="0"/>
        <v>9889.6</v>
      </c>
      <c r="C13" s="12">
        <f t="shared" si="1"/>
        <v>6961.6</v>
      </c>
      <c r="D13" s="17">
        <v>386.6</v>
      </c>
      <c r="E13" s="17">
        <v>3230</v>
      </c>
      <c r="F13" s="17">
        <v>3345</v>
      </c>
      <c r="G13" s="15">
        <f t="shared" si="2"/>
        <v>2928</v>
      </c>
      <c r="H13" s="16">
        <v>913</v>
      </c>
      <c r="I13" s="16">
        <v>515</v>
      </c>
      <c r="J13" s="16">
        <v>1250</v>
      </c>
      <c r="K13" s="16">
        <v>250</v>
      </c>
      <c r="M13" s="13"/>
      <c r="N13" s="13"/>
      <c r="O13" s="13"/>
      <c r="P13" s="13"/>
      <c r="Q13" s="13"/>
    </row>
    <row r="14" spans="1:21" s="11" customFormat="1">
      <c r="A14" s="11">
        <v>1984</v>
      </c>
      <c r="B14" s="15">
        <f t="shared" si="0"/>
        <v>10345.9</v>
      </c>
      <c r="C14" s="12">
        <f t="shared" si="1"/>
        <v>7063.9</v>
      </c>
      <c r="D14" s="17">
        <v>418.9</v>
      </c>
      <c r="E14" s="17">
        <v>3205</v>
      </c>
      <c r="F14" s="17">
        <v>3440</v>
      </c>
      <c r="G14" s="15">
        <f t="shared" si="2"/>
        <v>3282</v>
      </c>
      <c r="H14" s="16">
        <v>1012</v>
      </c>
      <c r="I14" s="16">
        <v>595</v>
      </c>
      <c r="J14" s="16">
        <v>1420</v>
      </c>
      <c r="K14" s="16">
        <v>255</v>
      </c>
      <c r="M14" s="13"/>
      <c r="N14" s="13"/>
      <c r="O14" s="13"/>
      <c r="P14" s="13"/>
      <c r="Q14" s="13"/>
    </row>
    <row r="15" spans="1:21" s="11" customFormat="1">
      <c r="A15" s="11">
        <v>1985</v>
      </c>
      <c r="B15" s="15">
        <f t="shared" si="0"/>
        <v>10572.6</v>
      </c>
      <c r="C15" s="12">
        <f t="shared" si="1"/>
        <v>6961.6</v>
      </c>
      <c r="D15" s="17">
        <v>416.6</v>
      </c>
      <c r="E15" s="17">
        <v>3200</v>
      </c>
      <c r="F15" s="17">
        <v>3345</v>
      </c>
      <c r="G15" s="15">
        <f t="shared" si="2"/>
        <v>3611</v>
      </c>
      <c r="H15" s="16">
        <v>1152</v>
      </c>
      <c r="I15" s="16">
        <v>670</v>
      </c>
      <c r="J15" s="16">
        <v>1535</v>
      </c>
      <c r="K15" s="16">
        <v>254</v>
      </c>
      <c r="M15" s="13"/>
      <c r="N15" s="13"/>
      <c r="O15" s="13"/>
      <c r="P15" s="13"/>
      <c r="Q15" s="13"/>
    </row>
    <row r="16" spans="1:21" s="11" customFormat="1">
      <c r="A16" s="11">
        <v>1986</v>
      </c>
      <c r="B16" s="15">
        <f t="shared" si="0"/>
        <v>9967</v>
      </c>
      <c r="C16" s="12">
        <f t="shared" si="1"/>
        <v>6588</v>
      </c>
      <c r="D16" s="17">
        <v>378</v>
      </c>
      <c r="E16" s="17">
        <v>3030</v>
      </c>
      <c r="F16" s="17">
        <v>3180</v>
      </c>
      <c r="G16" s="15">
        <f t="shared" si="2"/>
        <v>3379</v>
      </c>
      <c r="H16" s="16">
        <v>1088</v>
      </c>
      <c r="I16" s="16">
        <v>605</v>
      </c>
      <c r="J16" s="16">
        <v>1465</v>
      </c>
      <c r="K16" s="16">
        <v>221</v>
      </c>
      <c r="M16" s="13"/>
      <c r="N16" s="13"/>
      <c r="O16" s="13"/>
      <c r="P16" s="13"/>
      <c r="Q16" s="13"/>
    </row>
    <row r="17" spans="1:17" s="11" customFormat="1">
      <c r="A17" s="11">
        <v>1987</v>
      </c>
      <c r="B17" s="15">
        <f t="shared" si="0"/>
        <v>9997.7999999999993</v>
      </c>
      <c r="C17" s="12">
        <f t="shared" si="1"/>
        <v>6500</v>
      </c>
      <c r="D17" s="17">
        <v>374</v>
      </c>
      <c r="E17" s="17">
        <v>2931</v>
      </c>
      <c r="F17" s="17">
        <v>3195</v>
      </c>
      <c r="G17" s="15">
        <f t="shared" si="2"/>
        <v>3497.8</v>
      </c>
      <c r="H17" s="16">
        <v>1097</v>
      </c>
      <c r="I17" s="16">
        <v>644</v>
      </c>
      <c r="J17" s="16">
        <v>1555</v>
      </c>
      <c r="K17" s="16">
        <v>201.8</v>
      </c>
      <c r="M17" s="13"/>
      <c r="N17" s="13"/>
      <c r="O17" s="13"/>
      <c r="P17" s="13"/>
      <c r="Q17" s="13"/>
    </row>
    <row r="18" spans="1:17" s="11" customFormat="1">
      <c r="A18" s="11">
        <v>1988</v>
      </c>
      <c r="B18" s="15">
        <f t="shared" si="0"/>
        <v>10800.9</v>
      </c>
      <c r="C18" s="12">
        <f t="shared" si="1"/>
        <v>6755.5</v>
      </c>
      <c r="D18" s="17">
        <v>381.5</v>
      </c>
      <c r="E18" s="17">
        <v>3025</v>
      </c>
      <c r="F18" s="17">
        <v>3349</v>
      </c>
      <c r="G18" s="15">
        <f t="shared" si="2"/>
        <v>4045.4</v>
      </c>
      <c r="H18" s="16">
        <v>1274</v>
      </c>
      <c r="I18" s="16">
        <v>770</v>
      </c>
      <c r="J18" s="16">
        <v>1766</v>
      </c>
      <c r="K18" s="16">
        <v>235.4</v>
      </c>
      <c r="M18" s="13"/>
      <c r="N18" s="13"/>
      <c r="O18" s="13"/>
      <c r="P18" s="13"/>
      <c r="Q18" s="13"/>
    </row>
    <row r="19" spans="1:17" s="11" customFormat="1">
      <c r="A19" s="11">
        <v>1989</v>
      </c>
      <c r="B19" s="15">
        <f t="shared" si="0"/>
        <v>10951</v>
      </c>
      <c r="C19" s="12">
        <f t="shared" si="1"/>
        <v>6680.5</v>
      </c>
      <c r="D19" s="17">
        <v>385.5</v>
      </c>
      <c r="E19" s="17">
        <v>3073</v>
      </c>
      <c r="F19" s="17">
        <v>3222</v>
      </c>
      <c r="G19" s="15">
        <f t="shared" si="2"/>
        <v>4270.5</v>
      </c>
      <c r="H19" s="16">
        <v>1347</v>
      </c>
      <c r="I19" s="16">
        <v>847</v>
      </c>
      <c r="J19" s="16">
        <v>1828</v>
      </c>
      <c r="K19" s="16">
        <v>248.5</v>
      </c>
      <c r="M19" s="13"/>
      <c r="N19" s="13"/>
      <c r="O19" s="13"/>
      <c r="P19" s="13"/>
      <c r="Q19" s="13"/>
    </row>
    <row r="20" spans="1:17" s="11" customFormat="1">
      <c r="A20" s="11">
        <v>1990</v>
      </c>
      <c r="B20" s="15">
        <f t="shared" si="0"/>
        <v>10392.4</v>
      </c>
      <c r="C20" s="12">
        <f t="shared" si="1"/>
        <v>6372.5</v>
      </c>
      <c r="D20" s="17">
        <v>349.5</v>
      </c>
      <c r="E20" s="17">
        <v>2982</v>
      </c>
      <c r="F20" s="17">
        <v>3041</v>
      </c>
      <c r="G20" s="15">
        <f t="shared" si="2"/>
        <v>4019.9</v>
      </c>
      <c r="H20" s="16">
        <v>1222</v>
      </c>
      <c r="I20" s="16">
        <v>754</v>
      </c>
      <c r="J20" s="16">
        <v>1794</v>
      </c>
      <c r="K20" s="16">
        <v>249.9</v>
      </c>
      <c r="M20" s="13"/>
      <c r="N20" s="13"/>
      <c r="O20" s="13"/>
      <c r="P20" s="13"/>
      <c r="Q20" s="13"/>
    </row>
    <row r="21" spans="1:17" s="11" customFormat="1">
      <c r="A21" s="11">
        <v>1991</v>
      </c>
      <c r="B21" s="15">
        <f t="shared" si="0"/>
        <v>10172</v>
      </c>
      <c r="C21" s="12">
        <f t="shared" si="1"/>
        <v>6144.5</v>
      </c>
      <c r="D21" s="17">
        <v>331.5</v>
      </c>
      <c r="E21" s="17">
        <v>2900</v>
      </c>
      <c r="F21" s="17">
        <v>2913</v>
      </c>
      <c r="G21" s="15">
        <f t="shared" si="2"/>
        <v>4027.5</v>
      </c>
      <c r="H21" s="16">
        <v>1275</v>
      </c>
      <c r="I21" s="16">
        <v>817</v>
      </c>
      <c r="J21" s="16">
        <v>1696</v>
      </c>
      <c r="K21" s="16">
        <v>239.5</v>
      </c>
      <c r="M21" s="13"/>
      <c r="N21" s="13"/>
      <c r="O21" s="13"/>
      <c r="P21" s="13"/>
      <c r="Q21" s="13"/>
    </row>
    <row r="22" spans="1:17" s="11" customFormat="1">
      <c r="A22" s="11">
        <v>1992</v>
      </c>
      <c r="B22" s="15">
        <f t="shared" si="0"/>
        <v>10596.300000000001</v>
      </c>
      <c r="C22" s="12">
        <f t="shared" si="1"/>
        <v>6263.7000000000007</v>
      </c>
      <c r="D22" s="17">
        <v>331.5</v>
      </c>
      <c r="E22" s="17">
        <v>3027.9</v>
      </c>
      <c r="F22" s="17">
        <v>2904.3</v>
      </c>
      <c r="G22" s="15">
        <f t="shared" si="2"/>
        <v>4332.6000000000004</v>
      </c>
      <c r="H22" s="16">
        <v>1371.6</v>
      </c>
      <c r="I22" s="16">
        <v>905.5</v>
      </c>
      <c r="J22" s="16">
        <v>1824.2</v>
      </c>
      <c r="K22" s="16">
        <v>231.3</v>
      </c>
      <c r="M22" s="13"/>
      <c r="N22" s="13"/>
      <c r="O22" s="13"/>
      <c r="P22" s="13"/>
      <c r="Q22" s="13"/>
    </row>
    <row r="23" spans="1:17" s="11" customFormat="1">
      <c r="A23" s="11">
        <v>1993</v>
      </c>
      <c r="B23" s="15">
        <f t="shared" si="0"/>
        <v>10743.3</v>
      </c>
      <c r="C23" s="12">
        <f t="shared" si="1"/>
        <v>6486.2</v>
      </c>
      <c r="D23" s="17">
        <v>315.5</v>
      </c>
      <c r="E23" s="17">
        <v>3127.1</v>
      </c>
      <c r="F23" s="17">
        <v>3043.6</v>
      </c>
      <c r="G23" s="15">
        <f t="shared" si="2"/>
        <v>4257.1000000000004</v>
      </c>
      <c r="H23" s="16">
        <v>1380.4</v>
      </c>
      <c r="I23" s="16">
        <v>880.4</v>
      </c>
      <c r="J23" s="16">
        <v>1794.4</v>
      </c>
      <c r="K23" s="16">
        <v>201.9</v>
      </c>
      <c r="M23" s="13"/>
      <c r="N23" s="13"/>
      <c r="O23" s="13"/>
      <c r="P23" s="13"/>
      <c r="Q23" s="13"/>
    </row>
    <row r="24" spans="1:17" s="11" customFormat="1">
      <c r="A24" s="11">
        <v>1994</v>
      </c>
      <c r="B24" s="15">
        <f t="shared" si="0"/>
        <v>10533.8</v>
      </c>
      <c r="C24" s="12">
        <f t="shared" si="1"/>
        <v>6293.6</v>
      </c>
      <c r="D24" s="17">
        <v>305</v>
      </c>
      <c r="E24" s="17">
        <v>3062</v>
      </c>
      <c r="F24" s="17">
        <v>2926.6</v>
      </c>
      <c r="G24" s="15">
        <f t="shared" si="2"/>
        <v>4240.2</v>
      </c>
      <c r="H24" s="16">
        <v>1431.3</v>
      </c>
      <c r="I24" s="16">
        <v>871.8</v>
      </c>
      <c r="J24" s="16">
        <v>1731.5</v>
      </c>
      <c r="K24" s="16">
        <v>205.6</v>
      </c>
      <c r="M24" s="13"/>
      <c r="N24" s="13"/>
      <c r="O24" s="13"/>
      <c r="P24" s="13"/>
      <c r="Q24" s="13"/>
    </row>
    <row r="25" spans="1:17" s="11" customFormat="1">
      <c r="A25" s="11">
        <v>1995</v>
      </c>
      <c r="B25" s="15">
        <f t="shared" si="0"/>
        <v>11290.5</v>
      </c>
      <c r="C25" s="12">
        <f t="shared" si="1"/>
        <v>6679.9</v>
      </c>
      <c r="D25" s="17">
        <v>318</v>
      </c>
      <c r="E25" s="17">
        <v>3200</v>
      </c>
      <c r="F25" s="17">
        <v>3161.9</v>
      </c>
      <c r="G25" s="15">
        <f t="shared" si="2"/>
        <v>4610.6000000000004</v>
      </c>
      <c r="H25" s="16">
        <v>1602</v>
      </c>
      <c r="I25" s="16">
        <v>887.1</v>
      </c>
      <c r="J25" s="16">
        <v>1934.9</v>
      </c>
      <c r="K25" s="16">
        <v>186.6</v>
      </c>
      <c r="M25" s="13"/>
      <c r="N25" s="13"/>
      <c r="O25" s="13"/>
      <c r="P25" s="13"/>
      <c r="Q25" s="13"/>
    </row>
    <row r="26" spans="1:17" s="11" customFormat="1">
      <c r="A26" s="11">
        <v>1996</v>
      </c>
      <c r="B26" s="15">
        <f t="shared" si="0"/>
        <v>11588</v>
      </c>
      <c r="C26" s="12">
        <f t="shared" si="1"/>
        <v>6820.6</v>
      </c>
      <c r="D26" s="17">
        <v>330.5</v>
      </c>
      <c r="E26" s="6">
        <v>3421</v>
      </c>
      <c r="F26" s="6">
        <v>3069.1</v>
      </c>
      <c r="G26" s="15">
        <f t="shared" si="2"/>
        <v>4767.4000000000005</v>
      </c>
      <c r="H26" s="18">
        <v>1751.1</v>
      </c>
      <c r="I26" s="18">
        <v>830</v>
      </c>
      <c r="J26" s="18">
        <v>2003.5</v>
      </c>
      <c r="K26" s="18">
        <v>182.8</v>
      </c>
      <c r="M26" s="13"/>
      <c r="N26" s="13"/>
      <c r="O26" s="13"/>
      <c r="P26" s="13"/>
      <c r="Q26" s="13"/>
    </row>
    <row r="27" spans="1:17" s="11" customFormat="1">
      <c r="A27" s="11">
        <v>1997</v>
      </c>
      <c r="B27" s="15">
        <f t="shared" si="0"/>
        <v>11479.5</v>
      </c>
      <c r="C27" s="12">
        <f t="shared" si="1"/>
        <v>6879.7000000000007</v>
      </c>
      <c r="D27" s="17">
        <v>335.5</v>
      </c>
      <c r="E27" s="6">
        <v>3447.8</v>
      </c>
      <c r="F27" s="6">
        <v>3096.4</v>
      </c>
      <c r="G27" s="15">
        <f t="shared" si="2"/>
        <v>4599.8</v>
      </c>
      <c r="H27" s="18">
        <v>1806.8</v>
      </c>
      <c r="I27" s="18">
        <v>817</v>
      </c>
      <c r="J27" s="18">
        <v>1806.3</v>
      </c>
      <c r="K27" s="18">
        <v>169.7</v>
      </c>
      <c r="M27" s="13"/>
      <c r="N27" s="13"/>
      <c r="O27" s="13"/>
      <c r="P27" s="13"/>
      <c r="Q27" s="13"/>
    </row>
    <row r="28" spans="1:17" s="11" customFormat="1">
      <c r="A28" s="11">
        <v>1998</v>
      </c>
      <c r="B28" s="15">
        <f t="shared" si="0"/>
        <v>11985.3</v>
      </c>
      <c r="C28" s="12">
        <f t="shared" si="1"/>
        <v>7148.4</v>
      </c>
      <c r="D28" s="17">
        <v>345.5</v>
      </c>
      <c r="E28" s="6">
        <v>3610.6</v>
      </c>
      <c r="F28" s="6">
        <v>3192.3</v>
      </c>
      <c r="G28" s="15">
        <f t="shared" si="2"/>
        <v>4836.9000000000005</v>
      </c>
      <c r="H28" s="18">
        <v>1917.7</v>
      </c>
      <c r="I28" s="18">
        <v>897.7</v>
      </c>
      <c r="J28" s="18">
        <v>1842.9</v>
      </c>
      <c r="K28" s="18">
        <v>178.6</v>
      </c>
      <c r="M28" s="13"/>
      <c r="N28" s="13"/>
      <c r="O28" s="13"/>
      <c r="P28" s="13"/>
      <c r="Q28" s="13"/>
    </row>
    <row r="29" spans="1:17" s="11" customFormat="1">
      <c r="A29" s="11">
        <v>1999</v>
      </c>
      <c r="B29" s="15">
        <f t="shared" si="0"/>
        <v>12429.4</v>
      </c>
      <c r="C29" s="12">
        <f t="shared" si="1"/>
        <v>7476.5</v>
      </c>
      <c r="D29" s="17">
        <v>377.8</v>
      </c>
      <c r="E29" s="6">
        <v>3657.9</v>
      </c>
      <c r="F29" s="6">
        <v>3440.8</v>
      </c>
      <c r="G29" s="15">
        <f t="shared" si="2"/>
        <v>4952.8999999999996</v>
      </c>
      <c r="H29" s="18">
        <v>2002.9</v>
      </c>
      <c r="I29" s="18">
        <v>922.6</v>
      </c>
      <c r="J29" s="18">
        <v>1854</v>
      </c>
      <c r="K29" s="18">
        <v>173.4</v>
      </c>
      <c r="M29" s="13"/>
      <c r="N29" s="13"/>
      <c r="O29" s="13"/>
      <c r="P29" s="13"/>
      <c r="Q29" s="13"/>
    </row>
    <row r="30" spans="1:17" s="11" customFormat="1">
      <c r="A30" s="11">
        <v>2000</v>
      </c>
      <c r="B30" s="15">
        <f t="shared" si="0"/>
        <v>12904.4</v>
      </c>
      <c r="C30" s="12">
        <f t="shared" si="1"/>
        <v>7741.7</v>
      </c>
      <c r="D30" s="17">
        <v>366.4</v>
      </c>
      <c r="E30" s="6">
        <v>3935.1</v>
      </c>
      <c r="F30" s="6">
        <v>3440.2</v>
      </c>
      <c r="G30" s="15">
        <f t="shared" si="2"/>
        <v>5162.7</v>
      </c>
      <c r="H30" s="18">
        <v>2148.1</v>
      </c>
      <c r="I30" s="18">
        <v>961.8</v>
      </c>
      <c r="J30" s="18">
        <v>1882.5</v>
      </c>
      <c r="K30" s="18">
        <v>170.3</v>
      </c>
      <c r="M30" s="13"/>
      <c r="N30" s="13"/>
      <c r="O30" s="13"/>
      <c r="P30" s="13"/>
      <c r="Q30" s="13"/>
    </row>
    <row r="31" spans="1:17" s="11" customFormat="1">
      <c r="A31" s="11">
        <v>2001</v>
      </c>
      <c r="B31" s="15">
        <f t="shared" si="0"/>
        <v>13575.5</v>
      </c>
      <c r="C31" s="12">
        <f t="shared" si="1"/>
        <v>7990.4</v>
      </c>
      <c r="D31" s="17">
        <v>388.2</v>
      </c>
      <c r="E31" s="6">
        <v>4082.2</v>
      </c>
      <c r="F31" s="6">
        <v>3520</v>
      </c>
      <c r="G31" s="15">
        <f t="shared" si="2"/>
        <v>5585.1</v>
      </c>
      <c r="H31" s="18">
        <v>2381.6</v>
      </c>
      <c r="I31" s="18">
        <v>1070.9000000000001</v>
      </c>
      <c r="J31" s="18">
        <v>1964.8</v>
      </c>
      <c r="K31" s="18">
        <v>167.8</v>
      </c>
      <c r="M31" s="13"/>
      <c r="N31" s="13"/>
      <c r="O31" s="13"/>
      <c r="P31" s="13"/>
      <c r="Q31" s="13"/>
    </row>
    <row r="32" spans="1:17" s="11" customFormat="1">
      <c r="A32" s="11">
        <v>2002</v>
      </c>
      <c r="B32" s="15">
        <f t="shared" si="0"/>
        <v>14375</v>
      </c>
      <c r="C32" s="12">
        <f t="shared" si="1"/>
        <v>8214.1</v>
      </c>
      <c r="D32" s="17">
        <v>390.4</v>
      </c>
      <c r="E32" s="6">
        <v>4290.8</v>
      </c>
      <c r="F32" s="6">
        <v>3532.9</v>
      </c>
      <c r="G32" s="15">
        <f t="shared" si="2"/>
        <v>6160.9</v>
      </c>
      <c r="H32" s="18">
        <v>2688.1</v>
      </c>
      <c r="I32" s="18">
        <v>1180.0999999999999</v>
      </c>
      <c r="J32" s="18">
        <v>2125.1</v>
      </c>
      <c r="K32" s="18">
        <v>167.6</v>
      </c>
      <c r="M32" s="13"/>
      <c r="N32" s="13"/>
      <c r="O32" s="13"/>
      <c r="P32" s="13"/>
      <c r="Q32" s="13"/>
    </row>
    <row r="33" spans="1:21" s="11" customFormat="1">
      <c r="A33" s="11">
        <v>2003</v>
      </c>
      <c r="B33" s="15">
        <f t="shared" si="0"/>
        <v>14745</v>
      </c>
      <c r="C33" s="12">
        <f t="shared" si="1"/>
        <v>8390.2000000000007</v>
      </c>
      <c r="D33" s="17">
        <v>373.5</v>
      </c>
      <c r="E33" s="6">
        <v>4280.2</v>
      </c>
      <c r="F33" s="6">
        <v>3736.5</v>
      </c>
      <c r="G33" s="15">
        <f t="shared" si="2"/>
        <v>6354.8</v>
      </c>
      <c r="H33" s="18">
        <v>2825</v>
      </c>
      <c r="I33" s="18">
        <v>1230</v>
      </c>
      <c r="J33" s="18">
        <v>2139.8000000000002</v>
      </c>
      <c r="K33" s="18">
        <v>160</v>
      </c>
      <c r="M33" s="13"/>
      <c r="N33" s="13"/>
      <c r="O33" s="13"/>
      <c r="P33" s="13"/>
      <c r="Q33" s="13"/>
    </row>
    <row r="34" spans="1:21" s="11" customFormat="1">
      <c r="A34" s="11">
        <v>2004</v>
      </c>
      <c r="B34" s="15">
        <f t="shared" si="0"/>
        <v>14725</v>
      </c>
      <c r="C34" s="12">
        <f t="shared" si="1"/>
        <v>8397</v>
      </c>
      <c r="D34" s="17">
        <v>366.3</v>
      </c>
      <c r="E34" s="6">
        <v>4250</v>
      </c>
      <c r="F34" s="6">
        <v>3780.7</v>
      </c>
      <c r="G34" s="15">
        <f t="shared" si="2"/>
        <v>6328</v>
      </c>
      <c r="H34" s="18">
        <v>2852</v>
      </c>
      <c r="I34" s="18">
        <v>1265</v>
      </c>
      <c r="J34" s="18">
        <v>2050</v>
      </c>
      <c r="K34" s="18">
        <v>161</v>
      </c>
      <c r="M34" s="13"/>
      <c r="N34" s="13"/>
      <c r="O34" s="13"/>
      <c r="P34" s="13"/>
      <c r="Q34" s="13"/>
    </row>
    <row r="35" spans="1:21" s="11" customFormat="1">
      <c r="A35" s="11">
        <v>2005</v>
      </c>
      <c r="B35" s="15">
        <f t="shared" si="0"/>
        <v>14810</v>
      </c>
      <c r="C35" s="12">
        <f t="shared" si="1"/>
        <v>8404</v>
      </c>
      <c r="D35" s="17">
        <v>345.1</v>
      </c>
      <c r="E35" s="6">
        <v>4280</v>
      </c>
      <c r="F35" s="6">
        <v>3778.9</v>
      </c>
      <c r="G35" s="15">
        <f t="shared" si="2"/>
        <v>6406</v>
      </c>
      <c r="H35" s="18">
        <v>2870</v>
      </c>
      <c r="I35" s="18">
        <v>1342</v>
      </c>
      <c r="J35" s="18">
        <v>2045</v>
      </c>
      <c r="K35" s="18">
        <v>149</v>
      </c>
      <c r="M35" s="13"/>
      <c r="N35" s="13"/>
      <c r="O35" s="13"/>
      <c r="P35" s="13"/>
      <c r="Q35" s="13"/>
    </row>
    <row r="36" spans="1:21" s="11" customFormat="1">
      <c r="A36" s="11">
        <v>2006</v>
      </c>
      <c r="B36" s="15">
        <f t="shared" si="0"/>
        <v>15110</v>
      </c>
      <c r="C36" s="12">
        <f t="shared" si="1"/>
        <v>8619</v>
      </c>
      <c r="D36" s="17">
        <v>330.8</v>
      </c>
      <c r="E36" s="6">
        <v>4337</v>
      </c>
      <c r="F36" s="6">
        <v>3951.2</v>
      </c>
      <c r="G36" s="15">
        <f t="shared" si="2"/>
        <v>6491</v>
      </c>
      <c r="H36" s="18">
        <v>2940</v>
      </c>
      <c r="I36" s="18">
        <v>1375</v>
      </c>
      <c r="J36" s="18">
        <v>2036</v>
      </c>
      <c r="K36" s="18">
        <v>140</v>
      </c>
      <c r="M36" s="13"/>
      <c r="N36" s="13"/>
      <c r="O36" s="13"/>
      <c r="P36" s="13"/>
      <c r="Q36" s="13"/>
    </row>
    <row r="37" spans="1:21" s="11" customFormat="1">
      <c r="A37" s="11">
        <v>2007</v>
      </c>
      <c r="B37" s="15">
        <f t="shared" si="0"/>
        <v>14907</v>
      </c>
      <c r="C37" s="12">
        <f t="shared" si="1"/>
        <v>8422</v>
      </c>
      <c r="D37" s="17">
        <v>323.89999999999998</v>
      </c>
      <c r="E37" s="6">
        <v>4174</v>
      </c>
      <c r="F37" s="6">
        <v>3924.1</v>
      </c>
      <c r="G37" s="15">
        <f t="shared" si="2"/>
        <v>6485</v>
      </c>
      <c r="H37" s="18">
        <v>2960</v>
      </c>
      <c r="I37" s="18">
        <v>1349</v>
      </c>
      <c r="J37" s="18">
        <v>2045</v>
      </c>
      <c r="K37" s="18">
        <v>131</v>
      </c>
      <c r="M37" s="13"/>
      <c r="N37" s="13"/>
      <c r="O37" s="13"/>
      <c r="P37" s="13"/>
      <c r="Q37" s="13"/>
    </row>
    <row r="38" spans="1:21" s="11" customFormat="1">
      <c r="A38" s="11">
        <v>2008</v>
      </c>
      <c r="B38" s="15">
        <v>14080</v>
      </c>
      <c r="C38" s="12">
        <v>8091</v>
      </c>
      <c r="D38" s="17">
        <f>C38-E38-F38</f>
        <v>257.80000000000018</v>
      </c>
      <c r="E38" s="6">
        <v>4080</v>
      </c>
      <c r="F38" s="6">
        <v>3753.2</v>
      </c>
      <c r="G38" s="15">
        <v>5989</v>
      </c>
      <c r="H38" s="18">
        <v>2880</v>
      </c>
      <c r="I38" s="18">
        <v>1215</v>
      </c>
      <c r="J38" s="18">
        <v>1770</v>
      </c>
      <c r="K38" s="18">
        <v>124</v>
      </c>
      <c r="M38" s="13">
        <v>1.4</v>
      </c>
      <c r="N38" s="13">
        <v>101.7</v>
      </c>
      <c r="O38" s="13">
        <v>67.3</v>
      </c>
      <c r="P38" s="13">
        <v>87.4</v>
      </c>
      <c r="Q38" s="13"/>
      <c r="U38" s="14">
        <f>B38-SUM(D38:F38)-SUM(H38:K38)</f>
        <v>0</v>
      </c>
    </row>
    <row r="39" spans="1:21" s="11" customFormat="1">
      <c r="A39" s="11">
        <v>2009</v>
      </c>
      <c r="B39" s="15">
        <v>12700</v>
      </c>
      <c r="C39" s="12">
        <v>7476</v>
      </c>
      <c r="D39" s="17">
        <f>C39-E39-F39</f>
        <v>161.80000000000018</v>
      </c>
      <c r="E39" s="6">
        <v>4075</v>
      </c>
      <c r="F39" s="6">
        <v>3239.2</v>
      </c>
      <c r="G39" s="15">
        <v>5224</v>
      </c>
      <c r="H39" s="18">
        <v>2635</v>
      </c>
      <c r="I39" s="18">
        <v>925</v>
      </c>
      <c r="J39" s="18">
        <v>1545</v>
      </c>
      <c r="K39" s="18">
        <v>119</v>
      </c>
      <c r="M39" s="13">
        <v>1.5</v>
      </c>
      <c r="N39" s="13">
        <v>57.1</v>
      </c>
      <c r="O39" s="13">
        <v>27.7</v>
      </c>
      <c r="P39" s="13">
        <v>75.5</v>
      </c>
      <c r="Q39" s="13"/>
      <c r="U39" s="14">
        <f t="shared" ref="U39:U56" si="3">B39-SUM(D39:F39)-SUM(H39:K39)</f>
        <v>0</v>
      </c>
    </row>
    <row r="40" spans="1:21" s="11" customFormat="1">
      <c r="A40" s="11">
        <v>2010</v>
      </c>
      <c r="B40" s="15">
        <v>12465</v>
      </c>
      <c r="C40" s="12">
        <v>7250</v>
      </c>
      <c r="D40" s="17">
        <f>C40-E40-F40</f>
        <v>130.30000000000018</v>
      </c>
      <c r="E40" s="6">
        <v>4075</v>
      </c>
      <c r="F40" s="6">
        <v>3044.7</v>
      </c>
      <c r="G40" s="15">
        <v>5215</v>
      </c>
      <c r="H40" s="18">
        <v>2700</v>
      </c>
      <c r="I40" s="18">
        <v>970</v>
      </c>
      <c r="J40" s="18">
        <v>1440</v>
      </c>
      <c r="K40" s="18">
        <v>105</v>
      </c>
      <c r="M40" s="13">
        <v>1.5</v>
      </c>
      <c r="N40" s="13">
        <v>54.7</v>
      </c>
      <c r="O40" s="13">
        <v>12</v>
      </c>
      <c r="P40" s="13">
        <v>62.1</v>
      </c>
      <c r="Q40" s="13"/>
      <c r="U40" s="14">
        <f t="shared" si="3"/>
        <v>0</v>
      </c>
    </row>
    <row r="41" spans="1:21" s="11" customFormat="1">
      <c r="A41" s="11">
        <v>2011</v>
      </c>
      <c r="B41" s="15">
        <v>12615</v>
      </c>
      <c r="C41" s="12">
        <v>7281</v>
      </c>
      <c r="D41" s="17">
        <f t="shared" ref="D41:D55" si="4">C41-E41-F41</f>
        <v>133</v>
      </c>
      <c r="E41" s="6">
        <v>4105</v>
      </c>
      <c r="F41" s="6">
        <v>3043</v>
      </c>
      <c r="G41" s="15">
        <v>5334</v>
      </c>
      <c r="H41" s="18">
        <v>2850</v>
      </c>
      <c r="I41" s="18">
        <v>995</v>
      </c>
      <c r="J41" s="18">
        <v>1405</v>
      </c>
      <c r="K41" s="18">
        <v>84</v>
      </c>
      <c r="M41" s="13" t="s">
        <v>19</v>
      </c>
      <c r="N41" s="13">
        <v>52.1</v>
      </c>
      <c r="O41" s="13" t="s">
        <v>19</v>
      </c>
      <c r="P41" s="13">
        <v>63</v>
      </c>
      <c r="Q41" s="13"/>
      <c r="U41" s="14">
        <f t="shared" si="3"/>
        <v>0</v>
      </c>
    </row>
    <row r="42" spans="1:21" s="11" customFormat="1">
      <c r="A42" s="11">
        <v>2012</v>
      </c>
      <c r="B42" s="15">
        <v>12770</v>
      </c>
      <c r="C42" s="12">
        <v>7344</v>
      </c>
      <c r="D42" s="17">
        <f t="shared" si="4"/>
        <v>123.90000000000009</v>
      </c>
      <c r="E42" s="6">
        <v>4185</v>
      </c>
      <c r="F42" s="6">
        <v>3035.1</v>
      </c>
      <c r="G42" s="15">
        <v>5426</v>
      </c>
      <c r="H42" s="18">
        <v>2865</v>
      </c>
      <c r="I42" s="18">
        <v>1075</v>
      </c>
      <c r="J42" s="18">
        <v>1395</v>
      </c>
      <c r="K42" s="18">
        <v>91</v>
      </c>
      <c r="M42" s="13" t="s">
        <v>19</v>
      </c>
      <c r="N42" s="13">
        <v>58.3</v>
      </c>
      <c r="O42" s="13" t="s">
        <v>19</v>
      </c>
      <c r="P42" s="13">
        <v>45.8</v>
      </c>
      <c r="Q42" s="13"/>
      <c r="U42" s="14">
        <f t="shared" si="3"/>
        <v>0</v>
      </c>
    </row>
    <row r="43" spans="1:21" s="11" customFormat="1">
      <c r="A43" s="11">
        <v>2013</v>
      </c>
      <c r="B43" s="15">
        <v>12745</v>
      </c>
      <c r="C43" s="12">
        <v>7317</v>
      </c>
      <c r="D43" s="17">
        <f t="shared" si="4"/>
        <v>120.30000000000018</v>
      </c>
      <c r="E43" s="6">
        <v>4080</v>
      </c>
      <c r="F43" s="6">
        <v>3116.7</v>
      </c>
      <c r="G43" s="15">
        <v>5428</v>
      </c>
      <c r="H43" s="18">
        <v>2925</v>
      </c>
      <c r="I43" s="18">
        <v>1020</v>
      </c>
      <c r="J43" s="18">
        <v>1395</v>
      </c>
      <c r="K43" s="18">
        <v>88</v>
      </c>
      <c r="M43" s="13" t="s">
        <v>19</v>
      </c>
      <c r="N43" s="13">
        <v>50.8</v>
      </c>
      <c r="O43" s="13" t="s">
        <v>19</v>
      </c>
      <c r="P43" s="13">
        <v>51.2</v>
      </c>
      <c r="Q43" s="13"/>
      <c r="U43" s="14">
        <f t="shared" si="3"/>
        <v>0</v>
      </c>
    </row>
    <row r="44" spans="1:21" s="11" customFormat="1">
      <c r="A44" s="11">
        <v>2014</v>
      </c>
      <c r="B44" s="15">
        <v>12835</v>
      </c>
      <c r="C44" s="12">
        <v>7309</v>
      </c>
      <c r="D44" s="17">
        <f t="shared" si="4"/>
        <v>116.80000000000018</v>
      </c>
      <c r="E44" s="6">
        <v>4100</v>
      </c>
      <c r="F44" s="6">
        <v>3092.2</v>
      </c>
      <c r="G44" s="15">
        <v>5526</v>
      </c>
      <c r="H44" s="18">
        <v>2985</v>
      </c>
      <c r="I44" s="18">
        <v>1080</v>
      </c>
      <c r="J44" s="18">
        <v>1375</v>
      </c>
      <c r="K44" s="18">
        <v>86</v>
      </c>
      <c r="M44" s="13" t="s">
        <v>19</v>
      </c>
      <c r="N44" s="13">
        <v>50.6</v>
      </c>
      <c r="O44" s="13" t="s">
        <v>19</v>
      </c>
      <c r="P44" s="13">
        <v>49.1</v>
      </c>
      <c r="Q44" s="13"/>
      <c r="U44" s="14">
        <f t="shared" si="3"/>
        <v>0</v>
      </c>
    </row>
    <row r="45" spans="1:21" s="11" customFormat="1">
      <c r="A45" s="11">
        <v>2015</v>
      </c>
      <c r="B45" s="15">
        <v>13180</v>
      </c>
      <c r="C45" s="12">
        <v>7463</v>
      </c>
      <c r="D45" s="17">
        <f t="shared" si="4"/>
        <v>97.199999999999818</v>
      </c>
      <c r="E45" s="6">
        <v>4210</v>
      </c>
      <c r="F45" s="6">
        <v>3155.8</v>
      </c>
      <c r="G45" s="15">
        <v>5717</v>
      </c>
      <c r="H45" s="18">
        <v>3190</v>
      </c>
      <c r="I45" s="18">
        <v>1045</v>
      </c>
      <c r="J45" s="18">
        <v>1390</v>
      </c>
      <c r="K45" s="18">
        <v>92</v>
      </c>
      <c r="M45" s="13" t="s">
        <v>19</v>
      </c>
      <c r="N45" s="13">
        <v>46.9</v>
      </c>
      <c r="O45" s="13" t="s">
        <v>19</v>
      </c>
      <c r="P45" s="13">
        <v>33.200000000000003</v>
      </c>
      <c r="Q45" s="13"/>
      <c r="U45" s="14">
        <f t="shared" si="3"/>
        <v>0</v>
      </c>
    </row>
    <row r="46" spans="1:21" s="11" customFormat="1">
      <c r="A46" s="11">
        <v>2016</v>
      </c>
      <c r="B46" s="15">
        <v>13630</v>
      </c>
      <c r="C46" s="12">
        <v>7791</v>
      </c>
      <c r="D46" s="17">
        <f t="shared" si="4"/>
        <v>91.400000000000091</v>
      </c>
      <c r="E46" s="6">
        <v>4265</v>
      </c>
      <c r="F46" s="6">
        <v>3434.6</v>
      </c>
      <c r="G46" s="15">
        <v>5839</v>
      </c>
      <c r="H46" s="18">
        <v>3250</v>
      </c>
      <c r="I46" s="18">
        <v>1055</v>
      </c>
      <c r="J46" s="18">
        <v>1450</v>
      </c>
      <c r="K46" s="18">
        <v>84</v>
      </c>
      <c r="M46" s="13" t="s">
        <v>19</v>
      </c>
      <c r="N46" s="13">
        <v>42.2</v>
      </c>
      <c r="O46" s="13" t="s">
        <v>19</v>
      </c>
      <c r="P46" s="13">
        <v>33.9</v>
      </c>
      <c r="Q46" s="13"/>
      <c r="U46" s="14">
        <f t="shared" si="3"/>
        <v>0</v>
      </c>
    </row>
    <row r="47" spans="1:21" s="11" customFormat="1">
      <c r="A47" s="11">
        <v>2017</v>
      </c>
      <c r="B47" s="15">
        <v>13935</v>
      </c>
      <c r="C47" s="12">
        <v>7969</v>
      </c>
      <c r="D47" s="17">
        <f t="shared" si="4"/>
        <v>83.800000000000182</v>
      </c>
      <c r="E47" s="6">
        <v>4425</v>
      </c>
      <c r="F47" s="6">
        <v>3460.2</v>
      </c>
      <c r="G47" s="15">
        <v>5966</v>
      </c>
      <c r="H47" s="18">
        <v>3340</v>
      </c>
      <c r="I47" s="18">
        <v>1050</v>
      </c>
      <c r="J47" s="18">
        <v>1490</v>
      </c>
      <c r="K47" s="18">
        <v>86</v>
      </c>
      <c r="M47" s="13" t="s">
        <v>19</v>
      </c>
      <c r="N47" s="13">
        <v>36.200000000000003</v>
      </c>
      <c r="O47" s="13" t="s">
        <v>19</v>
      </c>
      <c r="P47" s="13">
        <v>33.299999999999997</v>
      </c>
      <c r="Q47" s="13"/>
      <c r="U47" s="14">
        <f t="shared" si="3"/>
        <v>0</v>
      </c>
    </row>
    <row r="48" spans="1:21" s="11" customFormat="1">
      <c r="A48" s="11">
        <v>2018</v>
      </c>
      <c r="B48" s="15">
        <v>14245</v>
      </c>
      <c r="C48" s="12">
        <v>8213</v>
      </c>
      <c r="D48" s="17">
        <f t="shared" si="4"/>
        <v>80.5</v>
      </c>
      <c r="E48" s="6">
        <v>4435</v>
      </c>
      <c r="F48" s="6">
        <v>3697.5</v>
      </c>
      <c r="G48" s="15">
        <v>6032</v>
      </c>
      <c r="H48" s="18">
        <v>3400</v>
      </c>
      <c r="I48" s="18">
        <v>1005</v>
      </c>
      <c r="J48" s="18">
        <v>1535</v>
      </c>
      <c r="K48" s="18">
        <v>92</v>
      </c>
      <c r="M48" s="13" t="s">
        <v>19</v>
      </c>
      <c r="N48" s="13">
        <v>34.200000000000003</v>
      </c>
      <c r="O48" s="13" t="s">
        <v>19</v>
      </c>
      <c r="P48" s="13">
        <v>29.5</v>
      </c>
      <c r="Q48" s="13"/>
      <c r="U48" s="14">
        <f t="shared" si="3"/>
        <v>0</v>
      </c>
    </row>
    <row r="49" spans="1:21" s="11" customFormat="1">
      <c r="A49" s="11">
        <v>2019</v>
      </c>
      <c r="B49" s="15">
        <v>14070</v>
      </c>
      <c r="C49" s="12">
        <v>8131</v>
      </c>
      <c r="D49" s="17">
        <f t="shared" si="4"/>
        <v>80.300000000000182</v>
      </c>
      <c r="E49" s="6">
        <v>4385</v>
      </c>
      <c r="F49" s="6">
        <v>3665.7</v>
      </c>
      <c r="G49" s="15">
        <v>5939</v>
      </c>
      <c r="H49" s="18">
        <v>3360</v>
      </c>
      <c r="I49" s="18">
        <v>945</v>
      </c>
      <c r="J49" s="18">
        <v>1550</v>
      </c>
      <c r="K49" s="18">
        <v>84</v>
      </c>
      <c r="M49" s="13" t="s">
        <v>19</v>
      </c>
      <c r="N49" s="13">
        <v>35.9</v>
      </c>
      <c r="O49" s="13" t="s">
        <v>19</v>
      </c>
      <c r="P49" s="13">
        <v>28.8</v>
      </c>
      <c r="Q49" s="13"/>
      <c r="U49" s="14">
        <f t="shared" si="3"/>
        <v>0</v>
      </c>
    </row>
    <row r="50" spans="1:21">
      <c r="A50" s="11">
        <v>2020</v>
      </c>
      <c r="B50" s="15">
        <v>14065</v>
      </c>
      <c r="C50" s="12">
        <v>8129</v>
      </c>
      <c r="D50" s="17">
        <f t="shared" si="4"/>
        <v>83.199999999999818</v>
      </c>
      <c r="E50" s="6">
        <v>4340</v>
      </c>
      <c r="F50" s="6">
        <v>3705.8</v>
      </c>
      <c r="G50" s="15">
        <v>5936</v>
      </c>
      <c r="H50" s="18">
        <v>3310</v>
      </c>
      <c r="I50" s="18">
        <v>970</v>
      </c>
      <c r="J50" s="18">
        <v>1570</v>
      </c>
      <c r="K50" s="18">
        <v>86</v>
      </c>
      <c r="L50" s="11"/>
      <c r="M50" s="13" t="s">
        <v>19</v>
      </c>
      <c r="N50" s="13">
        <v>39.299999999999997</v>
      </c>
      <c r="O50" s="13" t="s">
        <v>19</v>
      </c>
      <c r="P50" s="13">
        <v>29.3</v>
      </c>
      <c r="U50" s="14">
        <f t="shared" si="3"/>
        <v>0</v>
      </c>
    </row>
    <row r="51" spans="1:21">
      <c r="A51" s="11">
        <v>2021</v>
      </c>
      <c r="B51" s="15">
        <v>14120</v>
      </c>
      <c r="C51" s="12">
        <v>8189</v>
      </c>
      <c r="D51" s="17">
        <f t="shared" si="4"/>
        <v>95.5</v>
      </c>
      <c r="E51" s="6">
        <v>4325</v>
      </c>
      <c r="F51" s="6">
        <v>3768.5</v>
      </c>
      <c r="G51" s="15">
        <v>5931</v>
      </c>
      <c r="H51" s="18">
        <v>3345</v>
      </c>
      <c r="I51" s="18">
        <v>940</v>
      </c>
      <c r="J51" s="18">
        <v>1560</v>
      </c>
      <c r="K51" s="18">
        <v>86</v>
      </c>
      <c r="L51" s="11"/>
      <c r="M51" s="13" t="s">
        <v>19</v>
      </c>
      <c r="N51" s="13">
        <v>43</v>
      </c>
      <c r="O51" s="13" t="s">
        <v>19</v>
      </c>
      <c r="P51" s="13">
        <v>37</v>
      </c>
      <c r="U51" s="14">
        <f t="shared" si="3"/>
        <v>0</v>
      </c>
    </row>
    <row r="52" spans="1:21">
      <c r="A52" s="11">
        <v>2022</v>
      </c>
      <c r="B52" s="15">
        <v>14155</v>
      </c>
      <c r="C52" s="12">
        <v>8201</v>
      </c>
      <c r="D52" s="17">
        <f t="shared" si="4"/>
        <v>93.099999999999909</v>
      </c>
      <c r="E52" s="6">
        <v>4390</v>
      </c>
      <c r="F52" s="6">
        <v>3717.9</v>
      </c>
      <c r="G52" s="15">
        <v>5954</v>
      </c>
      <c r="H52" s="18">
        <v>3335</v>
      </c>
      <c r="I52" s="18">
        <v>980</v>
      </c>
      <c r="J52" s="18">
        <v>1570</v>
      </c>
      <c r="K52" s="18">
        <v>69</v>
      </c>
      <c r="L52" s="11"/>
      <c r="M52" s="13" t="s">
        <v>19</v>
      </c>
      <c r="N52" s="13">
        <v>44.8</v>
      </c>
      <c r="O52" s="13" t="s">
        <v>19</v>
      </c>
      <c r="P52" s="13">
        <v>33.299999999999997</v>
      </c>
      <c r="U52" s="14">
        <f t="shared" si="3"/>
        <v>0</v>
      </c>
    </row>
    <row r="53" spans="1:21">
      <c r="A53" s="11">
        <v>2023</v>
      </c>
      <c r="B53" s="15">
        <v>13895</v>
      </c>
      <c r="C53" s="12">
        <v>8062</v>
      </c>
      <c r="D53" s="17">
        <f t="shared" si="4"/>
        <v>96.199999999999818</v>
      </c>
      <c r="E53" s="6">
        <v>4370</v>
      </c>
      <c r="F53" s="6">
        <v>3595.8</v>
      </c>
      <c r="G53" s="15">
        <v>5833</v>
      </c>
      <c r="H53" s="18">
        <v>3275</v>
      </c>
      <c r="I53" s="18">
        <v>945</v>
      </c>
      <c r="J53" s="18">
        <v>1530</v>
      </c>
      <c r="K53" s="18">
        <v>83</v>
      </c>
      <c r="L53" s="11"/>
      <c r="M53" s="13" t="s">
        <v>19</v>
      </c>
      <c r="N53" s="13">
        <v>47</v>
      </c>
      <c r="O53" s="13" t="s">
        <v>19</v>
      </c>
      <c r="P53" s="13">
        <v>33.6</v>
      </c>
      <c r="U53" s="14">
        <f t="shared" si="3"/>
        <v>0</v>
      </c>
    </row>
    <row r="54" spans="1:21">
      <c r="A54" s="11">
        <v>2024</v>
      </c>
      <c r="B54" s="15">
        <v>13985</v>
      </c>
      <c r="C54" s="12">
        <v>8032</v>
      </c>
      <c r="D54" s="17">
        <f t="shared" si="4"/>
        <v>97.400000000000091</v>
      </c>
      <c r="E54" s="6">
        <v>4255</v>
      </c>
      <c r="F54" s="6">
        <v>3679.6</v>
      </c>
      <c r="G54" s="15">
        <v>5953</v>
      </c>
      <c r="H54" s="18">
        <v>3405</v>
      </c>
      <c r="I54" s="18">
        <v>945</v>
      </c>
      <c r="J54" s="18">
        <v>1520</v>
      </c>
      <c r="K54" s="18">
        <v>83</v>
      </c>
      <c r="L54" s="11"/>
      <c r="M54" s="13" t="s">
        <v>19</v>
      </c>
      <c r="N54" s="13">
        <v>46.4</v>
      </c>
      <c r="O54" s="13" t="s">
        <v>19</v>
      </c>
      <c r="P54" s="13">
        <v>36.6</v>
      </c>
      <c r="U54" s="14">
        <f t="shared" si="3"/>
        <v>0</v>
      </c>
    </row>
    <row r="55" spans="1:21">
      <c r="A55" s="11">
        <v>2025</v>
      </c>
      <c r="B55" s="15">
        <v>13930</v>
      </c>
      <c r="C55" s="12">
        <v>7956</v>
      </c>
      <c r="D55" s="17">
        <f t="shared" si="4"/>
        <v>64.5</v>
      </c>
      <c r="E55" s="6">
        <v>4170</v>
      </c>
      <c r="F55" s="6">
        <v>3721.5</v>
      </c>
      <c r="G55" s="15">
        <v>5974</v>
      </c>
      <c r="H55" s="18">
        <v>3390</v>
      </c>
      <c r="I55" s="18">
        <v>950</v>
      </c>
      <c r="J55" s="18">
        <v>1545</v>
      </c>
      <c r="K55" s="18">
        <v>89</v>
      </c>
      <c r="L55" s="11"/>
      <c r="M55" s="13" t="s">
        <v>19</v>
      </c>
      <c r="N55" s="13">
        <v>31.6</v>
      </c>
      <c r="O55" s="13" t="s">
        <v>19</v>
      </c>
      <c r="P55" s="13">
        <v>19</v>
      </c>
      <c r="U55" s="14">
        <f t="shared" si="3"/>
        <v>0</v>
      </c>
    </row>
    <row r="56" spans="1:21">
      <c r="A56" s="11">
        <v>2026</v>
      </c>
      <c r="B56" s="15"/>
      <c r="C56" s="12"/>
      <c r="D56" s="17"/>
      <c r="G56" s="15"/>
      <c r="H56" s="18"/>
      <c r="I56" s="18"/>
      <c r="J56" s="18"/>
      <c r="K56" s="18"/>
      <c r="L56" s="11"/>
      <c r="M56" s="13"/>
      <c r="N56" s="13"/>
      <c r="O56" s="13"/>
      <c r="P56" s="13"/>
      <c r="U56" s="14">
        <f t="shared" si="3"/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814C-CD45-448E-B723-8DDBCD13FED4}">
  <sheetPr codeName="Sheet4"/>
  <dimension ref="A1:U5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47" sqref="G47"/>
    </sheetView>
  </sheetViews>
  <sheetFormatPr defaultColWidth="9.140625" defaultRowHeight="12.75"/>
  <cols>
    <col min="1" max="1" width="5" style="3" bestFit="1" customWidth="1"/>
    <col min="2" max="2" width="12.28515625" style="6" customWidth="1"/>
    <col min="3" max="3" width="9.28515625" style="6" bestFit="1" customWidth="1"/>
    <col min="4" max="4" width="9.28515625" style="6" customWidth="1"/>
    <col min="5" max="5" width="10.140625" style="6" customWidth="1"/>
    <col min="6" max="6" width="9.85546875" style="6" customWidth="1"/>
    <col min="7" max="7" width="9.28515625" style="6" customWidth="1"/>
    <col min="8" max="8" width="8.85546875" style="6" customWidth="1"/>
    <col min="9" max="9" width="12.140625" style="6" customWidth="1"/>
    <col min="10" max="10" width="9.140625" style="6"/>
    <col min="11" max="11" width="14" style="6" customWidth="1"/>
    <col min="12" max="12" width="11.42578125" style="3" customWidth="1"/>
    <col min="13" max="16384" width="9.140625" style="3"/>
  </cols>
  <sheetData>
    <row r="1" spans="1:21" ht="15.75">
      <c r="A1" s="1"/>
      <c r="C1" s="7" t="s">
        <v>20</v>
      </c>
      <c r="G1" s="8"/>
      <c r="H1" s="9"/>
      <c r="I1" s="9"/>
    </row>
    <row r="3" spans="1:21">
      <c r="A3" s="10"/>
    </row>
    <row r="4" spans="1:21" s="11" customFormat="1">
      <c r="B4" s="12"/>
      <c r="C4" s="12"/>
      <c r="D4" s="12"/>
      <c r="E4" s="12"/>
      <c r="F4" s="12"/>
      <c r="G4" s="12"/>
      <c r="H4" s="12"/>
      <c r="I4" s="12"/>
      <c r="J4" s="12"/>
      <c r="K4" s="12"/>
      <c r="M4" s="13"/>
      <c r="N4" s="13"/>
      <c r="O4" s="13"/>
      <c r="P4" s="13"/>
      <c r="Q4" s="13"/>
    </row>
    <row r="5" spans="1:21" s="11" customFormat="1">
      <c r="B5" s="12" t="s">
        <v>4</v>
      </c>
      <c r="C5" s="12" t="s">
        <v>5</v>
      </c>
      <c r="D5" s="6" t="s">
        <v>6</v>
      </c>
      <c r="E5" s="6" t="s">
        <v>7</v>
      </c>
      <c r="F5" s="6" t="s">
        <v>8</v>
      </c>
      <c r="G5" s="12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/>
      <c r="U5" s="14" t="s">
        <v>18</v>
      </c>
    </row>
    <row r="6" spans="1:21" s="11" customFormat="1">
      <c r="B6" s="15"/>
      <c r="C6" s="12"/>
      <c r="D6" s="6"/>
      <c r="E6" s="6"/>
      <c r="F6" s="6"/>
      <c r="G6" s="15"/>
      <c r="H6" s="16"/>
      <c r="I6" s="16"/>
      <c r="J6" s="16"/>
      <c r="K6" s="16"/>
      <c r="M6" s="13"/>
      <c r="N6" s="13"/>
      <c r="O6" s="13"/>
      <c r="P6" s="13"/>
      <c r="Q6" s="13"/>
    </row>
    <row r="7" spans="1:21" s="11" customFormat="1">
      <c r="A7" s="11">
        <v>2007</v>
      </c>
      <c r="B7" s="15"/>
      <c r="C7" s="12"/>
      <c r="D7" s="17"/>
      <c r="E7" s="6"/>
      <c r="F7" s="6"/>
      <c r="G7" s="15"/>
      <c r="H7" s="18"/>
      <c r="I7" s="18"/>
      <c r="J7" s="18"/>
      <c r="K7" s="18"/>
      <c r="M7" s="13"/>
      <c r="N7" s="13"/>
      <c r="O7" s="13"/>
      <c r="P7" s="13"/>
      <c r="Q7" s="13"/>
    </row>
    <row r="8" spans="1:21" s="11" customFormat="1">
      <c r="A8" s="11">
        <v>2008</v>
      </c>
      <c r="B8" s="15">
        <v>1445.2</v>
      </c>
      <c r="C8" s="12">
        <v>779.2</v>
      </c>
      <c r="D8" s="17">
        <f t="shared" ref="D8:D26" si="0">C8-E8-F8</f>
        <v>28.700000000000045</v>
      </c>
      <c r="E8" s="6">
        <v>372.9</v>
      </c>
      <c r="F8" s="6">
        <v>377.6</v>
      </c>
      <c r="G8" s="15">
        <v>666</v>
      </c>
      <c r="H8" s="18">
        <v>356.3</v>
      </c>
      <c r="I8" s="18">
        <v>124.2</v>
      </c>
      <c r="J8" s="18">
        <v>168.3</v>
      </c>
      <c r="K8" s="18">
        <v>17.2</v>
      </c>
      <c r="M8" s="13">
        <v>0.2</v>
      </c>
      <c r="N8" s="13">
        <v>8.5</v>
      </c>
      <c r="O8" s="13">
        <v>7</v>
      </c>
      <c r="P8" s="13">
        <v>13</v>
      </c>
      <c r="Q8" s="13"/>
      <c r="U8" s="14">
        <f>B8-SUM(D8:F8)-SUM(H8:K8)</f>
        <v>0</v>
      </c>
    </row>
    <row r="9" spans="1:21" s="11" customFormat="1">
      <c r="A9" s="11">
        <v>2009</v>
      </c>
      <c r="B9" s="15">
        <v>1315.7</v>
      </c>
      <c r="C9" s="12">
        <v>708.3</v>
      </c>
      <c r="D9" s="17">
        <f t="shared" si="0"/>
        <v>25.199999999999989</v>
      </c>
      <c r="E9" s="6">
        <v>355.7</v>
      </c>
      <c r="F9" s="6">
        <v>327.39999999999998</v>
      </c>
      <c r="G9" s="15">
        <v>607.4</v>
      </c>
      <c r="H9" s="18">
        <v>331.3</v>
      </c>
      <c r="I9" s="18">
        <v>102.8</v>
      </c>
      <c r="J9" s="18">
        <v>157.1</v>
      </c>
      <c r="K9" s="18">
        <v>16.2</v>
      </c>
      <c r="M9" s="13">
        <v>0.2</v>
      </c>
      <c r="N9" s="13">
        <v>5.2</v>
      </c>
      <c r="O9" s="13">
        <v>6.8</v>
      </c>
      <c r="P9" s="13">
        <v>13</v>
      </c>
      <c r="Q9" s="13"/>
      <c r="U9" s="14">
        <f>B9-SUM(D9:F9)-SUM(H9:K9)</f>
        <v>0</v>
      </c>
    </row>
    <row r="10" spans="1:21" s="11" customFormat="1">
      <c r="A10" s="11">
        <v>2010</v>
      </c>
      <c r="B10" s="15">
        <v>1226.7</v>
      </c>
      <c r="C10" s="12">
        <v>667.5</v>
      </c>
      <c r="D10" s="17">
        <f t="shared" si="0"/>
        <v>18.800000000000011</v>
      </c>
      <c r="E10" s="6">
        <v>341.9</v>
      </c>
      <c r="F10" s="6">
        <v>306.8</v>
      </c>
      <c r="G10" s="15">
        <v>559.20000000000005</v>
      </c>
      <c r="H10" s="18">
        <v>319</v>
      </c>
      <c r="I10" s="18">
        <v>84.9</v>
      </c>
      <c r="J10" s="18">
        <v>143.69999999999999</v>
      </c>
      <c r="K10" s="18">
        <v>11.6</v>
      </c>
      <c r="M10" s="13">
        <v>0.2</v>
      </c>
      <c r="N10" s="13">
        <v>4.5999999999999996</v>
      </c>
      <c r="O10" s="13">
        <v>4.5</v>
      </c>
      <c r="P10" s="13">
        <v>9.5</v>
      </c>
      <c r="Q10" s="13"/>
      <c r="U10" s="14">
        <f t="shared" ref="U10:U26" si="1">B10-SUM(D10:F10)-SUM(H10:K10)</f>
        <v>0</v>
      </c>
    </row>
    <row r="11" spans="1:21" s="11" customFormat="1">
      <c r="A11" s="11">
        <v>2011</v>
      </c>
      <c r="B11" s="15">
        <v>1192.7</v>
      </c>
      <c r="C11" s="12">
        <v>647.6</v>
      </c>
      <c r="D11" s="17">
        <f t="shared" si="0"/>
        <v>19.900000000000034</v>
      </c>
      <c r="E11" s="6">
        <v>328.2</v>
      </c>
      <c r="F11" s="6">
        <v>299.5</v>
      </c>
      <c r="G11" s="15">
        <v>545.1</v>
      </c>
      <c r="H11" s="18">
        <v>314</v>
      </c>
      <c r="I11" s="18">
        <v>85.9</v>
      </c>
      <c r="J11" s="18">
        <v>137</v>
      </c>
      <c r="K11" s="18">
        <v>8.1999999999999993</v>
      </c>
      <c r="M11" s="13" t="s">
        <v>19</v>
      </c>
      <c r="N11" s="13">
        <v>5</v>
      </c>
      <c r="O11" s="13" t="s">
        <v>19</v>
      </c>
      <c r="P11" s="13">
        <v>9.6</v>
      </c>
      <c r="Q11" s="13"/>
      <c r="U11" s="14">
        <f t="shared" si="1"/>
        <v>0</v>
      </c>
    </row>
    <row r="12" spans="1:21" s="11" customFormat="1">
      <c r="A12" s="11">
        <v>2012</v>
      </c>
      <c r="B12" s="15">
        <v>1207.9000000000001</v>
      </c>
      <c r="C12" s="12">
        <v>638.29999999999995</v>
      </c>
      <c r="D12" s="17">
        <f t="shared" si="0"/>
        <v>21.399999999999977</v>
      </c>
      <c r="E12" s="6">
        <v>314.39999999999998</v>
      </c>
      <c r="F12" s="6">
        <v>302.5</v>
      </c>
      <c r="G12" s="15">
        <v>569.6</v>
      </c>
      <c r="H12" s="18">
        <v>334.1</v>
      </c>
      <c r="I12" s="18">
        <v>92.4</v>
      </c>
      <c r="J12" s="18">
        <v>134.1</v>
      </c>
      <c r="K12" s="18">
        <v>9</v>
      </c>
      <c r="M12" s="13" t="s">
        <v>19</v>
      </c>
      <c r="N12" s="13">
        <v>5.7</v>
      </c>
      <c r="O12" s="13" t="s">
        <v>19</v>
      </c>
      <c r="P12" s="13">
        <v>9.5</v>
      </c>
      <c r="Q12" s="13"/>
      <c r="U12" s="14">
        <f t="shared" si="1"/>
        <v>0</v>
      </c>
    </row>
    <row r="13" spans="1:21" s="11" customFormat="1">
      <c r="A13" s="11">
        <v>2013</v>
      </c>
      <c r="B13" s="15">
        <v>1174.9000000000001</v>
      </c>
      <c r="C13" s="12">
        <v>627.9</v>
      </c>
      <c r="D13" s="17">
        <f t="shared" si="0"/>
        <v>20.399999999999977</v>
      </c>
      <c r="E13" s="6">
        <v>303.39999999999998</v>
      </c>
      <c r="F13" s="6">
        <v>304.10000000000002</v>
      </c>
      <c r="G13" s="15">
        <v>547</v>
      </c>
      <c r="H13" s="18">
        <v>319.3</v>
      </c>
      <c r="I13" s="18">
        <v>89.1</v>
      </c>
      <c r="J13" s="18">
        <v>129.80000000000001</v>
      </c>
      <c r="K13" s="18">
        <v>8.8000000000000007</v>
      </c>
      <c r="M13" s="13" t="s">
        <v>19</v>
      </c>
      <c r="N13" s="13">
        <v>5.3</v>
      </c>
      <c r="O13" s="13" t="s">
        <v>19</v>
      </c>
      <c r="P13" s="13">
        <v>9.9</v>
      </c>
      <c r="Q13" s="13"/>
      <c r="U13" s="14">
        <f t="shared" si="1"/>
        <v>0</v>
      </c>
    </row>
    <row r="14" spans="1:21" s="11" customFormat="1">
      <c r="A14" s="11">
        <v>2014</v>
      </c>
      <c r="B14" s="15">
        <v>1179</v>
      </c>
      <c r="C14" s="12">
        <v>621.9</v>
      </c>
      <c r="D14" s="17">
        <f t="shared" si="0"/>
        <v>19.299999999999955</v>
      </c>
      <c r="E14" s="6">
        <v>300</v>
      </c>
      <c r="F14" s="6">
        <v>302.60000000000002</v>
      </c>
      <c r="G14" s="15">
        <v>557.1</v>
      </c>
      <c r="H14" s="18">
        <v>334.4</v>
      </c>
      <c r="I14" s="18">
        <v>89.9</v>
      </c>
      <c r="J14" s="18">
        <v>124.4</v>
      </c>
      <c r="K14" s="18">
        <v>8.4</v>
      </c>
      <c r="M14" s="13" t="s">
        <v>19</v>
      </c>
      <c r="N14" s="13">
        <v>5</v>
      </c>
      <c r="O14" s="13" t="s">
        <v>19</v>
      </c>
      <c r="P14" s="13">
        <v>9.6</v>
      </c>
      <c r="Q14" s="13"/>
      <c r="U14" s="14">
        <f t="shared" si="1"/>
        <v>0</v>
      </c>
    </row>
    <row r="15" spans="1:21" s="11" customFormat="1">
      <c r="A15" s="11">
        <v>2015</v>
      </c>
      <c r="B15" s="15">
        <v>1185.4000000000001</v>
      </c>
      <c r="C15" s="12">
        <v>631.20000000000005</v>
      </c>
      <c r="D15" s="17">
        <f t="shared" si="0"/>
        <v>17.100000000000023</v>
      </c>
      <c r="E15" s="6">
        <v>311.60000000000002</v>
      </c>
      <c r="F15" s="6">
        <v>302.5</v>
      </c>
      <c r="G15" s="15">
        <v>554.20000000000005</v>
      </c>
      <c r="H15" s="18">
        <v>331.2</v>
      </c>
      <c r="I15" s="18">
        <v>91.5</v>
      </c>
      <c r="J15" s="18">
        <v>122.5</v>
      </c>
      <c r="K15" s="18">
        <v>9</v>
      </c>
      <c r="M15" s="13" t="s">
        <v>19</v>
      </c>
      <c r="N15" s="13">
        <v>4.8</v>
      </c>
      <c r="O15" s="13" t="s">
        <v>19</v>
      </c>
      <c r="P15" s="13">
        <v>7.8</v>
      </c>
      <c r="Q15" s="13"/>
      <c r="U15" s="14">
        <f t="shared" si="1"/>
        <v>0</v>
      </c>
    </row>
    <row r="16" spans="1:21" s="11" customFormat="1">
      <c r="A16" s="11">
        <v>2016</v>
      </c>
      <c r="B16" s="15">
        <v>1215.2</v>
      </c>
      <c r="C16" s="12">
        <v>630.6</v>
      </c>
      <c r="D16" s="17">
        <f t="shared" si="0"/>
        <v>16.800000000000011</v>
      </c>
      <c r="E16" s="6">
        <v>306.2</v>
      </c>
      <c r="F16" s="6">
        <v>307.60000000000002</v>
      </c>
      <c r="G16" s="15">
        <v>584.6</v>
      </c>
      <c r="H16" s="18">
        <v>349.9</v>
      </c>
      <c r="I16" s="18">
        <v>98</v>
      </c>
      <c r="J16" s="18">
        <v>128.19999999999999</v>
      </c>
      <c r="K16" s="18">
        <v>8.5</v>
      </c>
      <c r="M16" s="13" t="s">
        <v>19</v>
      </c>
      <c r="N16" s="13">
        <v>4.3</v>
      </c>
      <c r="O16" s="13" t="s">
        <v>19</v>
      </c>
      <c r="P16" s="13">
        <v>8.5</v>
      </c>
      <c r="Q16" s="13"/>
      <c r="U16" s="14">
        <f t="shared" si="1"/>
        <v>0</v>
      </c>
    </row>
    <row r="17" spans="1:21" s="11" customFormat="1">
      <c r="A17" s="11">
        <v>2017</v>
      </c>
      <c r="B17" s="15">
        <v>1235.9000000000001</v>
      </c>
      <c r="C17" s="12">
        <v>653.70000000000005</v>
      </c>
      <c r="D17" s="17">
        <f t="shared" si="0"/>
        <v>15.800000000000011</v>
      </c>
      <c r="E17" s="6">
        <v>319.3</v>
      </c>
      <c r="F17" s="6">
        <v>318.60000000000002</v>
      </c>
      <c r="G17" s="15">
        <v>582.20000000000005</v>
      </c>
      <c r="H17" s="18">
        <v>344.7</v>
      </c>
      <c r="I17" s="18">
        <v>101.3</v>
      </c>
      <c r="J17" s="18">
        <v>127.9</v>
      </c>
      <c r="K17" s="18">
        <v>8.3000000000000007</v>
      </c>
      <c r="M17" s="13" t="s">
        <v>19</v>
      </c>
      <c r="N17" s="13">
        <v>3.6</v>
      </c>
      <c r="O17" s="13" t="s">
        <v>19</v>
      </c>
      <c r="P17" s="13">
        <v>8.8000000000000007</v>
      </c>
      <c r="Q17" s="13"/>
      <c r="U17" s="14">
        <f t="shared" si="1"/>
        <v>0</v>
      </c>
    </row>
    <row r="18" spans="1:21" s="11" customFormat="1">
      <c r="A18" s="11">
        <v>2018</v>
      </c>
      <c r="B18" s="15">
        <v>1240.9000000000001</v>
      </c>
      <c r="C18" s="12">
        <v>659.2</v>
      </c>
      <c r="D18" s="17">
        <f t="shared" si="0"/>
        <v>15.800000000000011</v>
      </c>
      <c r="E18" s="6">
        <v>325.8</v>
      </c>
      <c r="F18" s="6">
        <v>317.60000000000002</v>
      </c>
      <c r="G18" s="15">
        <v>581.70000000000005</v>
      </c>
      <c r="H18" s="18">
        <v>343.8</v>
      </c>
      <c r="I18" s="18">
        <v>101.7</v>
      </c>
      <c r="J18" s="18">
        <v>127.4</v>
      </c>
      <c r="K18" s="18">
        <v>8.8000000000000007</v>
      </c>
      <c r="M18" s="13" t="s">
        <v>19</v>
      </c>
      <c r="N18" s="13">
        <v>3.5</v>
      </c>
      <c r="O18" s="13" t="s">
        <v>19</v>
      </c>
      <c r="P18" s="13">
        <v>8.4</v>
      </c>
      <c r="Q18" s="13"/>
      <c r="U18" s="14">
        <f t="shared" si="1"/>
        <v>0</v>
      </c>
    </row>
    <row r="19" spans="1:21" s="11" customFormat="1">
      <c r="A19" s="11">
        <v>2019</v>
      </c>
      <c r="B19" s="15">
        <v>1234.8</v>
      </c>
      <c r="C19" s="12">
        <v>660.2</v>
      </c>
      <c r="D19" s="17">
        <f t="shared" si="0"/>
        <v>15.500000000000057</v>
      </c>
      <c r="E19" s="6">
        <v>323</v>
      </c>
      <c r="F19" s="6">
        <v>321.7</v>
      </c>
      <c r="G19" s="15">
        <v>574.6</v>
      </c>
      <c r="H19" s="18">
        <v>339</v>
      </c>
      <c r="I19" s="18">
        <v>100.8</v>
      </c>
      <c r="J19" s="18">
        <v>126.5</v>
      </c>
      <c r="K19" s="18">
        <v>8.3000000000000007</v>
      </c>
      <c r="M19" s="13" t="s">
        <v>19</v>
      </c>
      <c r="N19" s="13">
        <v>3.8</v>
      </c>
      <c r="O19" s="13" t="s">
        <v>19</v>
      </c>
      <c r="P19" s="13">
        <v>8.3000000000000007</v>
      </c>
      <c r="Q19" s="13"/>
      <c r="U19" s="14">
        <f t="shared" si="1"/>
        <v>0</v>
      </c>
    </row>
    <row r="20" spans="1:21">
      <c r="A20" s="11">
        <v>2020</v>
      </c>
      <c r="B20" s="15">
        <v>1233.4000000000001</v>
      </c>
      <c r="C20" s="12">
        <v>648</v>
      </c>
      <c r="D20" s="17">
        <f t="shared" si="0"/>
        <v>14.900000000000034</v>
      </c>
      <c r="E20" s="6">
        <v>314.2</v>
      </c>
      <c r="F20" s="6">
        <v>318.89999999999998</v>
      </c>
      <c r="G20" s="15">
        <v>585.4</v>
      </c>
      <c r="H20" s="18">
        <v>341</v>
      </c>
      <c r="I20" s="18">
        <v>110.5</v>
      </c>
      <c r="J20" s="18">
        <v>126</v>
      </c>
      <c r="K20" s="18">
        <v>7.9</v>
      </c>
      <c r="L20" s="11"/>
      <c r="M20" s="13" t="s">
        <v>19</v>
      </c>
      <c r="N20" s="13">
        <v>4</v>
      </c>
      <c r="O20" s="13" t="s">
        <v>19</v>
      </c>
      <c r="P20" s="13">
        <v>8</v>
      </c>
      <c r="U20" s="14">
        <f t="shared" si="1"/>
        <v>0</v>
      </c>
    </row>
    <row r="21" spans="1:21">
      <c r="A21" s="11">
        <v>2021</v>
      </c>
      <c r="B21" s="15">
        <v>1246.2</v>
      </c>
      <c r="C21" s="12">
        <v>658.8</v>
      </c>
      <c r="D21" s="17">
        <f t="shared" si="0"/>
        <v>15.399999999999977</v>
      </c>
      <c r="E21" s="6">
        <v>321.2</v>
      </c>
      <c r="F21" s="6">
        <v>322.2</v>
      </c>
      <c r="G21" s="15">
        <v>587.4</v>
      </c>
      <c r="H21" s="18">
        <v>340.5</v>
      </c>
      <c r="I21" s="18">
        <v>114.9</v>
      </c>
      <c r="J21" s="18">
        <v>124.2</v>
      </c>
      <c r="K21" s="18">
        <v>7.8</v>
      </c>
      <c r="L21" s="11"/>
      <c r="M21" s="13" t="s">
        <v>19</v>
      </c>
      <c r="N21" s="13">
        <v>4.4000000000000004</v>
      </c>
      <c r="O21" s="13" t="s">
        <v>19</v>
      </c>
      <c r="P21" s="13">
        <v>7.6</v>
      </c>
      <c r="U21" s="14">
        <f t="shared" si="1"/>
        <v>0</v>
      </c>
    </row>
    <row r="22" spans="1:21">
      <c r="A22" s="11">
        <v>2022</v>
      </c>
      <c r="B22" s="15">
        <v>1236.5</v>
      </c>
      <c r="C22" s="12">
        <v>648.4</v>
      </c>
      <c r="D22" s="17">
        <f t="shared" si="0"/>
        <v>15.199999999999932</v>
      </c>
      <c r="E22" s="6">
        <v>315.60000000000002</v>
      </c>
      <c r="F22" s="6">
        <v>317.60000000000002</v>
      </c>
      <c r="G22" s="15">
        <v>588.1</v>
      </c>
      <c r="H22" s="18">
        <v>338.4</v>
      </c>
      <c r="I22" s="18">
        <v>122</v>
      </c>
      <c r="J22" s="18">
        <v>124.5</v>
      </c>
      <c r="K22" s="18">
        <v>3.2</v>
      </c>
      <c r="L22" s="11"/>
      <c r="M22" s="13" t="s">
        <v>19</v>
      </c>
      <c r="N22" s="13">
        <v>4.2</v>
      </c>
      <c r="O22" s="13" t="s">
        <v>19</v>
      </c>
      <c r="P22" s="13">
        <v>7.5</v>
      </c>
      <c r="U22" s="14">
        <f t="shared" si="1"/>
        <v>0</v>
      </c>
    </row>
    <row r="23" spans="1:21">
      <c r="A23" s="11">
        <v>2023</v>
      </c>
      <c r="B23" s="15">
        <v>1225.2</v>
      </c>
      <c r="C23" s="12">
        <v>643.6</v>
      </c>
      <c r="D23" s="17">
        <f t="shared" si="0"/>
        <v>15.200000000000045</v>
      </c>
      <c r="E23" s="6">
        <v>306</v>
      </c>
      <c r="F23" s="6">
        <v>322.39999999999998</v>
      </c>
      <c r="G23" s="15">
        <v>581.6</v>
      </c>
      <c r="H23" s="18">
        <v>337</v>
      </c>
      <c r="I23" s="18">
        <v>119.8</v>
      </c>
      <c r="J23" s="18">
        <v>120.9</v>
      </c>
      <c r="K23" s="18">
        <v>3.9</v>
      </c>
      <c r="L23" s="11"/>
      <c r="M23" s="13" t="s">
        <v>19</v>
      </c>
      <c r="N23" s="13">
        <v>4.3</v>
      </c>
      <c r="O23" s="13" t="s">
        <v>19</v>
      </c>
      <c r="P23" s="13">
        <v>7.3</v>
      </c>
      <c r="U23" s="14">
        <f t="shared" si="1"/>
        <v>0</v>
      </c>
    </row>
    <row r="24" spans="1:21">
      <c r="A24" s="11">
        <v>2024</v>
      </c>
      <c r="B24" s="15">
        <v>1214.4000000000001</v>
      </c>
      <c r="C24" s="12">
        <v>630.5</v>
      </c>
      <c r="D24" s="17">
        <f t="shared" si="0"/>
        <v>14.5</v>
      </c>
      <c r="E24" s="6">
        <v>296</v>
      </c>
      <c r="F24" s="6">
        <v>320</v>
      </c>
      <c r="G24" s="15">
        <v>583.9</v>
      </c>
      <c r="H24" s="18">
        <v>351.5</v>
      </c>
      <c r="I24" s="18">
        <v>115.5</v>
      </c>
      <c r="J24" s="18">
        <v>113.1</v>
      </c>
      <c r="K24" s="18">
        <v>3.8</v>
      </c>
      <c r="L24" s="11"/>
      <c r="M24" s="13" t="s">
        <v>19</v>
      </c>
      <c r="N24" s="13">
        <v>3.9</v>
      </c>
      <c r="O24" s="13" t="s">
        <v>19</v>
      </c>
      <c r="P24" s="13">
        <v>7.2</v>
      </c>
      <c r="U24" s="14">
        <f t="shared" si="1"/>
        <v>0</v>
      </c>
    </row>
    <row r="25" spans="1:21">
      <c r="A25" s="11">
        <v>2025</v>
      </c>
      <c r="B25" s="15">
        <v>1197.2</v>
      </c>
      <c r="C25" s="12">
        <v>623.5</v>
      </c>
      <c r="D25" s="17">
        <f t="shared" si="0"/>
        <v>11.100000000000023</v>
      </c>
      <c r="E25" s="6">
        <v>291.2</v>
      </c>
      <c r="F25" s="6">
        <v>321.2</v>
      </c>
      <c r="G25" s="15">
        <v>573.70000000000005</v>
      </c>
      <c r="H25" s="18">
        <v>350.8</v>
      </c>
      <c r="I25" s="18">
        <v>112.8</v>
      </c>
      <c r="J25" s="18">
        <v>107.7</v>
      </c>
      <c r="K25" s="18">
        <v>2.4</v>
      </c>
      <c r="L25" s="11"/>
      <c r="M25" s="13" t="s">
        <v>19</v>
      </c>
      <c r="N25" s="13">
        <v>3.2</v>
      </c>
      <c r="O25" s="13" t="s">
        <v>19</v>
      </c>
      <c r="P25" s="13">
        <v>4.5</v>
      </c>
      <c r="U25" s="14">
        <f t="shared" si="1"/>
        <v>0</v>
      </c>
    </row>
    <row r="26" spans="1:21">
      <c r="A26" s="11">
        <v>2026</v>
      </c>
      <c r="B26" s="15"/>
      <c r="C26" s="12"/>
      <c r="D26" s="17">
        <f t="shared" si="0"/>
        <v>0</v>
      </c>
      <c r="G26" s="15"/>
      <c r="H26" s="18"/>
      <c r="I26" s="18"/>
      <c r="J26" s="18"/>
      <c r="K26" s="18"/>
      <c r="L26" s="11"/>
      <c r="M26" s="13"/>
      <c r="N26" s="13"/>
      <c r="O26" s="13"/>
      <c r="P26" s="13"/>
      <c r="U26" s="14">
        <f t="shared" si="1"/>
        <v>0</v>
      </c>
    </row>
    <row r="27" spans="1:21">
      <c r="G27" s="15"/>
    </row>
    <row r="28" spans="1:21">
      <c r="G28" s="15"/>
    </row>
    <row r="29" spans="1:21">
      <c r="G29" s="15"/>
    </row>
    <row r="30" spans="1:21">
      <c r="G30" s="15"/>
    </row>
    <row r="31" spans="1:21">
      <c r="G31" s="15"/>
    </row>
    <row r="32" spans="1:21">
      <c r="G32" s="15"/>
    </row>
    <row r="33" spans="7:7">
      <c r="G33" s="15"/>
    </row>
    <row r="34" spans="7:7">
      <c r="G34" s="15"/>
    </row>
    <row r="35" spans="7:7">
      <c r="G35" s="15"/>
    </row>
    <row r="36" spans="7:7">
      <c r="G36" s="15"/>
    </row>
    <row r="37" spans="7:7">
      <c r="G37" s="15"/>
    </row>
    <row r="38" spans="7:7">
      <c r="G38" s="15"/>
    </row>
    <row r="39" spans="7:7">
      <c r="G39" s="15"/>
    </row>
    <row r="40" spans="7:7">
      <c r="G40" s="15"/>
    </row>
    <row r="41" spans="7:7">
      <c r="G41" s="15"/>
    </row>
    <row r="42" spans="7:7">
      <c r="G42" s="15"/>
    </row>
    <row r="43" spans="7:7">
      <c r="G43" s="15"/>
    </row>
    <row r="44" spans="7:7">
      <c r="G44" s="15"/>
    </row>
    <row r="45" spans="7:7">
      <c r="G45" s="15"/>
    </row>
    <row r="46" spans="7:7">
      <c r="G46" s="15"/>
    </row>
    <row r="47" spans="7:7">
      <c r="G47" s="15"/>
    </row>
    <row r="48" spans="7:7">
      <c r="G48" s="15"/>
    </row>
    <row r="49" spans="7:7">
      <c r="G49" s="15"/>
    </row>
    <row r="50" spans="7:7">
      <c r="G50" s="15"/>
    </row>
    <row r="51" spans="7:7">
      <c r="G51" s="15"/>
    </row>
    <row r="52" spans="7:7">
      <c r="G52" s="15"/>
    </row>
    <row r="53" spans="7:7">
      <c r="G53" s="15"/>
    </row>
    <row r="54" spans="7:7">
      <c r="G54" s="15"/>
    </row>
    <row r="55" spans="7:7">
      <c r="G55" s="15"/>
    </row>
    <row r="56" spans="7:7">
      <c r="G56" s="15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A71B-C44C-489F-8C9B-8982141D3DEF}">
  <sheetPr codeName="Sheet3"/>
  <dimension ref="A1:V56"/>
  <sheetViews>
    <sheetView workbookViewId="0">
      <pane xSplit="1" ySplit="5" topLeftCell="B40" activePane="bottomRight" state="frozen"/>
      <selection pane="topRight" activeCell="B1" sqref="B1"/>
      <selection pane="bottomLeft" activeCell="A6" sqref="A6"/>
      <selection pane="bottomRight" activeCell="J67" sqref="J67"/>
    </sheetView>
  </sheetViews>
  <sheetFormatPr defaultColWidth="9.140625" defaultRowHeight="12.75"/>
  <cols>
    <col min="1" max="1" width="5" style="3" bestFit="1" customWidth="1"/>
    <col min="2" max="2" width="12.28515625" style="6" customWidth="1"/>
    <col min="3" max="3" width="9.28515625" style="6" bestFit="1" customWidth="1"/>
    <col min="4" max="4" width="9.28515625" style="6" customWidth="1"/>
    <col min="5" max="5" width="10.140625" style="6" customWidth="1"/>
    <col min="6" max="6" width="9.85546875" style="6" customWidth="1"/>
    <col min="7" max="7" width="9.28515625" style="6" customWidth="1"/>
    <col min="8" max="8" width="8.85546875" style="6" customWidth="1"/>
    <col min="9" max="9" width="12.140625" style="6" customWidth="1"/>
    <col min="10" max="10" width="9.140625" style="6"/>
    <col min="11" max="11" width="14" style="6" customWidth="1"/>
    <col min="12" max="12" width="11.42578125" style="3" customWidth="1"/>
    <col min="13" max="20" width="9.140625" style="3"/>
    <col min="21" max="21" width="6" style="3" bestFit="1" customWidth="1"/>
    <col min="22" max="16384" width="9.140625" style="3"/>
  </cols>
  <sheetData>
    <row r="1" spans="1:21" ht="15.75">
      <c r="A1" s="1"/>
      <c r="C1" s="7" t="s">
        <v>21</v>
      </c>
      <c r="G1" s="8"/>
      <c r="H1" s="9"/>
      <c r="I1" s="9"/>
    </row>
    <row r="3" spans="1:21">
      <c r="A3" s="10"/>
    </row>
    <row r="4" spans="1:21" s="11" customFormat="1">
      <c r="B4" s="12"/>
      <c r="C4" s="12"/>
      <c r="D4" s="12"/>
      <c r="E4" s="12"/>
      <c r="F4" s="12"/>
      <c r="G4" s="12"/>
      <c r="H4" s="12"/>
      <c r="I4" s="12"/>
      <c r="J4" s="12"/>
      <c r="K4" s="12"/>
      <c r="M4" s="13"/>
      <c r="N4" s="13"/>
      <c r="O4" s="13"/>
      <c r="P4" s="13"/>
      <c r="Q4" s="13"/>
    </row>
    <row r="5" spans="1:21" s="11" customFormat="1">
      <c r="B5" s="12" t="s">
        <v>4</v>
      </c>
      <c r="C5" s="12" t="s">
        <v>5</v>
      </c>
      <c r="D5" s="6" t="s">
        <v>6</v>
      </c>
      <c r="E5" s="6" t="s">
        <v>7</v>
      </c>
      <c r="F5" s="6" t="s">
        <v>8</v>
      </c>
      <c r="G5" s="12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/>
      <c r="U5" s="14" t="s">
        <v>18</v>
      </c>
    </row>
    <row r="6" spans="1:21" s="11" customFormat="1">
      <c r="A6" s="11">
        <v>1976</v>
      </c>
      <c r="B6" s="15">
        <f t="shared" ref="B6:B29" si="0">+C6+G6</f>
        <v>5855.2</v>
      </c>
      <c r="C6" s="12">
        <f t="shared" ref="C6:C29" si="1">SUM(D6:F6)</f>
        <v>3792.9</v>
      </c>
      <c r="D6" s="6">
        <v>208.9</v>
      </c>
      <c r="E6" s="6">
        <v>1634</v>
      </c>
      <c r="F6" s="6">
        <v>1950</v>
      </c>
      <c r="G6" s="15">
        <f t="shared" ref="G6:G20" si="2">SUM(H6:K6)</f>
        <v>2062.2999999999997</v>
      </c>
      <c r="H6" s="16">
        <v>631.5</v>
      </c>
      <c r="I6" s="16">
        <v>493.3</v>
      </c>
      <c r="J6" s="16">
        <v>879.9</v>
      </c>
      <c r="K6" s="16">
        <v>57.6</v>
      </c>
      <c r="M6" s="13"/>
      <c r="N6" s="13"/>
      <c r="O6" s="13"/>
      <c r="P6" s="13"/>
      <c r="Q6" s="13"/>
    </row>
    <row r="7" spans="1:21" s="11" customFormat="1">
      <c r="A7" s="11">
        <v>1977</v>
      </c>
      <c r="B7" s="15">
        <f t="shared" si="0"/>
        <v>6394</v>
      </c>
      <c r="C7" s="12">
        <f t="shared" si="1"/>
        <v>4207.7</v>
      </c>
      <c r="D7" s="6">
        <v>221.7</v>
      </c>
      <c r="E7" s="6">
        <v>1930</v>
      </c>
      <c r="F7" s="6">
        <v>2056</v>
      </c>
      <c r="G7" s="15">
        <f t="shared" si="2"/>
        <v>2186.3000000000002</v>
      </c>
      <c r="H7" s="16">
        <v>677</v>
      </c>
      <c r="I7" s="16">
        <v>500</v>
      </c>
      <c r="J7" s="16">
        <v>944.3</v>
      </c>
      <c r="K7" s="16">
        <v>65</v>
      </c>
      <c r="M7" s="13"/>
      <c r="N7" s="13"/>
      <c r="O7" s="13"/>
      <c r="P7" s="13"/>
      <c r="Q7" s="13"/>
    </row>
    <row r="8" spans="1:21" s="11" customFormat="1">
      <c r="A8" s="11">
        <v>1978</v>
      </c>
      <c r="B8" s="15">
        <f t="shared" si="0"/>
        <v>7373.7</v>
      </c>
      <c r="C8" s="12">
        <f t="shared" si="1"/>
        <v>5104.7</v>
      </c>
      <c r="D8" s="6">
        <v>254.7</v>
      </c>
      <c r="E8" s="6">
        <v>2340</v>
      </c>
      <c r="F8" s="6">
        <v>2510</v>
      </c>
      <c r="G8" s="15">
        <f t="shared" si="2"/>
        <v>2269</v>
      </c>
      <c r="H8" s="16">
        <v>713</v>
      </c>
      <c r="I8" s="16">
        <v>520</v>
      </c>
      <c r="J8" s="16">
        <v>960</v>
      </c>
      <c r="K8" s="16">
        <v>76</v>
      </c>
      <c r="M8" s="13"/>
      <c r="N8" s="13"/>
      <c r="O8" s="13"/>
      <c r="P8" s="13"/>
      <c r="Q8" s="13"/>
    </row>
    <row r="9" spans="1:21" s="11" customFormat="1">
      <c r="A9" s="11">
        <v>1979</v>
      </c>
      <c r="B9" s="15">
        <f t="shared" si="0"/>
        <v>9165.7999999999993</v>
      </c>
      <c r="C9" s="12">
        <f t="shared" si="1"/>
        <v>6480.8</v>
      </c>
      <c r="D9" s="17">
        <v>294.8</v>
      </c>
      <c r="E9" s="17">
        <v>3021</v>
      </c>
      <c r="F9" s="17">
        <v>3165</v>
      </c>
      <c r="G9" s="15">
        <f t="shared" si="2"/>
        <v>2685</v>
      </c>
      <c r="H9" s="16">
        <v>827</v>
      </c>
      <c r="I9" s="16">
        <v>600</v>
      </c>
      <c r="J9" s="16">
        <v>1130</v>
      </c>
      <c r="K9" s="16">
        <v>128</v>
      </c>
      <c r="M9" s="13"/>
      <c r="N9" s="13"/>
      <c r="O9" s="13"/>
      <c r="P9" s="13"/>
      <c r="Q9" s="13"/>
    </row>
    <row r="10" spans="1:21" s="11" customFormat="1">
      <c r="A10" s="11">
        <v>1980</v>
      </c>
      <c r="B10" s="15">
        <f t="shared" si="0"/>
        <v>10090.5</v>
      </c>
      <c r="C10" s="12">
        <f t="shared" si="1"/>
        <v>7107.5</v>
      </c>
      <c r="D10" s="17">
        <v>341.5</v>
      </c>
      <c r="E10" s="17">
        <v>3482</v>
      </c>
      <c r="F10" s="17">
        <v>3284</v>
      </c>
      <c r="G10" s="15">
        <f t="shared" si="2"/>
        <v>2983</v>
      </c>
      <c r="H10" s="16">
        <v>876</v>
      </c>
      <c r="I10" s="16">
        <v>640</v>
      </c>
      <c r="J10" s="16">
        <v>1251</v>
      </c>
      <c r="K10" s="16">
        <v>216</v>
      </c>
      <c r="M10" s="13"/>
      <c r="N10" s="13"/>
      <c r="O10" s="13"/>
      <c r="P10" s="13"/>
      <c r="Q10" s="13"/>
    </row>
    <row r="11" spans="1:21" s="11" customFormat="1">
      <c r="A11" s="11">
        <v>1981</v>
      </c>
      <c r="B11" s="15">
        <f t="shared" si="0"/>
        <v>9872.2000000000007</v>
      </c>
      <c r="C11" s="12">
        <f t="shared" si="1"/>
        <v>7007.2</v>
      </c>
      <c r="D11" s="17">
        <v>367.2</v>
      </c>
      <c r="E11" s="17">
        <v>3440</v>
      </c>
      <c r="F11" s="17">
        <v>3200</v>
      </c>
      <c r="G11" s="15">
        <f t="shared" si="2"/>
        <v>2865</v>
      </c>
      <c r="H11" s="16">
        <v>865</v>
      </c>
      <c r="I11" s="16">
        <v>560</v>
      </c>
      <c r="J11" s="16">
        <v>1185</v>
      </c>
      <c r="K11" s="16">
        <v>255</v>
      </c>
      <c r="M11" s="13"/>
      <c r="N11" s="13"/>
      <c r="O11" s="13"/>
      <c r="P11" s="13"/>
      <c r="Q11" s="13"/>
    </row>
    <row r="12" spans="1:21" s="11" customFormat="1">
      <c r="A12" s="11">
        <v>1982</v>
      </c>
      <c r="B12" s="15">
        <f t="shared" si="0"/>
        <v>9702.5</v>
      </c>
      <c r="C12" s="12">
        <f t="shared" si="1"/>
        <v>6902.5</v>
      </c>
      <c r="D12" s="17">
        <v>382.5</v>
      </c>
      <c r="E12" s="17">
        <v>3250</v>
      </c>
      <c r="F12" s="17">
        <v>3270</v>
      </c>
      <c r="G12" s="15">
        <f t="shared" si="2"/>
        <v>2800</v>
      </c>
      <c r="H12" s="16">
        <v>873</v>
      </c>
      <c r="I12" s="16">
        <v>500</v>
      </c>
      <c r="J12" s="16">
        <v>1180</v>
      </c>
      <c r="K12" s="16">
        <v>247</v>
      </c>
      <c r="M12" s="13"/>
      <c r="N12" s="13"/>
      <c r="O12" s="13"/>
      <c r="P12" s="13"/>
      <c r="Q12" s="13"/>
    </row>
    <row r="13" spans="1:21" s="11" customFormat="1">
      <c r="A13" s="11">
        <v>1983</v>
      </c>
      <c r="B13" s="15">
        <f t="shared" si="0"/>
        <v>9887.6</v>
      </c>
      <c r="C13" s="12">
        <f t="shared" si="1"/>
        <v>6924.6</v>
      </c>
      <c r="D13" s="17">
        <v>399.6</v>
      </c>
      <c r="E13" s="17">
        <v>3095</v>
      </c>
      <c r="F13" s="17">
        <v>3430</v>
      </c>
      <c r="G13" s="15">
        <f t="shared" si="2"/>
        <v>2963</v>
      </c>
      <c r="H13" s="16">
        <v>914</v>
      </c>
      <c r="I13" s="16">
        <v>540</v>
      </c>
      <c r="J13" s="16">
        <v>1255</v>
      </c>
      <c r="K13" s="16">
        <v>254</v>
      </c>
      <c r="M13" s="13"/>
      <c r="N13" s="13"/>
      <c r="O13" s="13"/>
      <c r="P13" s="13"/>
      <c r="Q13" s="13"/>
    </row>
    <row r="14" spans="1:21" s="11" customFormat="1">
      <c r="A14" s="11">
        <v>1984</v>
      </c>
      <c r="B14" s="15">
        <f t="shared" si="0"/>
        <v>10272.5</v>
      </c>
      <c r="C14" s="12">
        <f t="shared" si="1"/>
        <v>6877.5</v>
      </c>
      <c r="D14" s="17">
        <v>422.5</v>
      </c>
      <c r="E14" s="17">
        <v>3165</v>
      </c>
      <c r="F14" s="17">
        <v>3290</v>
      </c>
      <c r="G14" s="15">
        <f t="shared" si="2"/>
        <v>3395</v>
      </c>
      <c r="H14" s="16">
        <v>1044</v>
      </c>
      <c r="I14" s="16">
        <v>625</v>
      </c>
      <c r="J14" s="16">
        <v>1470</v>
      </c>
      <c r="K14" s="16">
        <v>256</v>
      </c>
      <c r="M14" s="13"/>
      <c r="N14" s="13"/>
      <c r="O14" s="13"/>
      <c r="P14" s="13"/>
      <c r="Q14" s="13"/>
    </row>
    <row r="15" spans="1:21" s="11" customFormat="1">
      <c r="A15" s="11">
        <v>1985</v>
      </c>
      <c r="B15" s="15">
        <f t="shared" si="0"/>
        <v>10154</v>
      </c>
      <c r="C15" s="12">
        <f t="shared" si="1"/>
        <v>6724</v>
      </c>
      <c r="D15" s="17">
        <v>389</v>
      </c>
      <c r="E15" s="17">
        <v>3115</v>
      </c>
      <c r="F15" s="17">
        <v>3220</v>
      </c>
      <c r="G15" s="15">
        <f t="shared" si="2"/>
        <v>3430</v>
      </c>
      <c r="H15" s="16">
        <v>1086</v>
      </c>
      <c r="I15" s="16">
        <v>620</v>
      </c>
      <c r="J15" s="16">
        <v>1475</v>
      </c>
      <c r="K15" s="16">
        <v>249</v>
      </c>
      <c r="M15" s="13"/>
      <c r="N15" s="13"/>
      <c r="O15" s="13"/>
      <c r="P15" s="13"/>
      <c r="Q15" s="13"/>
    </row>
    <row r="16" spans="1:21" s="11" customFormat="1">
      <c r="A16" s="11">
        <v>1986</v>
      </c>
      <c r="B16" s="15">
        <f t="shared" si="0"/>
        <v>9891.2999999999993</v>
      </c>
      <c r="C16" s="12">
        <f t="shared" si="1"/>
        <v>6472</v>
      </c>
      <c r="D16" s="17">
        <v>373</v>
      </c>
      <c r="E16" s="17">
        <v>2927</v>
      </c>
      <c r="F16" s="17">
        <v>3172</v>
      </c>
      <c r="G16" s="15">
        <f t="shared" si="2"/>
        <v>3419.3</v>
      </c>
      <c r="H16" s="16">
        <v>1089</v>
      </c>
      <c r="I16" s="16">
        <v>608</v>
      </c>
      <c r="J16" s="16">
        <v>1508</v>
      </c>
      <c r="K16" s="16">
        <v>214.3</v>
      </c>
      <c r="M16" s="13"/>
      <c r="N16" s="13"/>
      <c r="O16" s="13"/>
      <c r="P16" s="13"/>
      <c r="Q16" s="13"/>
    </row>
    <row r="17" spans="1:17" s="11" customFormat="1">
      <c r="A17" s="11">
        <v>1987</v>
      </c>
      <c r="B17" s="15">
        <f t="shared" si="0"/>
        <v>10529.1</v>
      </c>
      <c r="C17" s="12">
        <f t="shared" si="1"/>
        <v>6772</v>
      </c>
      <c r="D17" s="17">
        <v>374</v>
      </c>
      <c r="E17" s="17">
        <v>3016</v>
      </c>
      <c r="F17" s="17">
        <v>3382</v>
      </c>
      <c r="G17" s="15">
        <f t="shared" si="2"/>
        <v>3757.1</v>
      </c>
      <c r="H17" s="16">
        <v>1160</v>
      </c>
      <c r="I17" s="16">
        <v>700</v>
      </c>
      <c r="J17" s="16">
        <v>1670</v>
      </c>
      <c r="K17" s="16">
        <v>227.1</v>
      </c>
      <c r="M17" s="13"/>
      <c r="N17" s="13"/>
      <c r="O17" s="13"/>
      <c r="P17" s="13"/>
      <c r="Q17" s="13"/>
    </row>
    <row r="18" spans="1:17" s="11" customFormat="1">
      <c r="A18" s="11">
        <v>1988</v>
      </c>
      <c r="B18" s="15">
        <f t="shared" si="0"/>
        <v>11038.3</v>
      </c>
      <c r="C18" s="12">
        <f t="shared" si="1"/>
        <v>6810</v>
      </c>
      <c r="D18" s="17">
        <v>381</v>
      </c>
      <c r="E18" s="17">
        <v>3062</v>
      </c>
      <c r="F18" s="17">
        <v>3367</v>
      </c>
      <c r="G18" s="15">
        <f t="shared" si="2"/>
        <v>4228.3</v>
      </c>
      <c r="H18" s="16">
        <v>1338</v>
      </c>
      <c r="I18" s="16">
        <v>829</v>
      </c>
      <c r="J18" s="16">
        <v>1807</v>
      </c>
      <c r="K18" s="16">
        <v>254.3</v>
      </c>
      <c r="M18" s="13"/>
      <c r="N18" s="13"/>
      <c r="O18" s="13"/>
      <c r="P18" s="13"/>
      <c r="Q18" s="13"/>
    </row>
    <row r="19" spans="1:17" s="11" customFormat="1">
      <c r="A19" s="11">
        <v>1989</v>
      </c>
      <c r="B19" s="15">
        <f t="shared" si="0"/>
        <v>10820.5</v>
      </c>
      <c r="C19" s="12">
        <f t="shared" si="1"/>
        <v>6650</v>
      </c>
      <c r="D19" s="17">
        <v>375</v>
      </c>
      <c r="E19" s="17">
        <v>3128</v>
      </c>
      <c r="F19" s="17">
        <v>3147</v>
      </c>
      <c r="G19" s="15">
        <f t="shared" si="2"/>
        <v>4170.5</v>
      </c>
      <c r="H19" s="16">
        <v>1305</v>
      </c>
      <c r="I19" s="16">
        <v>791</v>
      </c>
      <c r="J19" s="16">
        <v>1809</v>
      </c>
      <c r="K19" s="16">
        <v>265.5</v>
      </c>
      <c r="M19" s="13"/>
      <c r="N19" s="13"/>
      <c r="O19" s="13"/>
      <c r="P19" s="13"/>
      <c r="Q19" s="13"/>
    </row>
    <row r="20" spans="1:17" s="11" customFormat="1">
      <c r="A20" s="11">
        <v>1990</v>
      </c>
      <c r="B20" s="15">
        <f t="shared" si="0"/>
        <v>10146.299999999999</v>
      </c>
      <c r="C20" s="12">
        <f t="shared" si="1"/>
        <v>6245.8</v>
      </c>
      <c r="D20" s="17">
        <v>332.8</v>
      </c>
      <c r="E20" s="17">
        <v>2952</v>
      </c>
      <c r="F20" s="17">
        <v>2961</v>
      </c>
      <c r="G20" s="15">
        <f t="shared" si="2"/>
        <v>3900.5</v>
      </c>
      <c r="H20" s="16">
        <v>1196</v>
      </c>
      <c r="I20" s="16">
        <v>770</v>
      </c>
      <c r="J20" s="16">
        <v>1689</v>
      </c>
      <c r="K20" s="16">
        <v>245.5</v>
      </c>
      <c r="M20" s="13"/>
      <c r="N20" s="13"/>
      <c r="O20" s="13"/>
      <c r="P20" s="13"/>
      <c r="Q20" s="13"/>
    </row>
    <row r="21" spans="1:17" s="11" customFormat="1">
      <c r="A21" s="11">
        <v>1991</v>
      </c>
      <c r="B21" s="15">
        <f t="shared" si="0"/>
        <v>10444.5</v>
      </c>
      <c r="C21" s="12">
        <f t="shared" si="1"/>
        <v>6293</v>
      </c>
      <c r="D21" s="17">
        <v>335.5</v>
      </c>
      <c r="E21" s="17">
        <v>2997.5</v>
      </c>
      <c r="F21" s="17">
        <v>2960</v>
      </c>
      <c r="G21" s="15">
        <v>4151.5</v>
      </c>
      <c r="H21" s="16">
        <v>1310</v>
      </c>
      <c r="I21" s="16">
        <v>843</v>
      </c>
      <c r="J21" s="16">
        <v>1760</v>
      </c>
      <c r="K21" s="16">
        <v>238.5</v>
      </c>
      <c r="M21" s="13"/>
      <c r="N21" s="13"/>
      <c r="O21" s="13"/>
      <c r="P21" s="13"/>
      <c r="Q21" s="13"/>
    </row>
    <row r="22" spans="1:17" s="11" customFormat="1">
      <c r="A22" s="11">
        <v>1992</v>
      </c>
      <c r="B22" s="15">
        <f t="shared" si="0"/>
        <v>10803</v>
      </c>
      <c r="C22" s="12">
        <f t="shared" si="1"/>
        <v>6376.3</v>
      </c>
      <c r="D22" s="17">
        <v>325.5</v>
      </c>
      <c r="E22" s="17">
        <v>3046</v>
      </c>
      <c r="F22" s="17">
        <v>3004.8</v>
      </c>
      <c r="G22" s="15">
        <v>4426.7</v>
      </c>
      <c r="H22" s="16">
        <v>1372.7</v>
      </c>
      <c r="I22" s="16">
        <v>929.7</v>
      </c>
      <c r="J22" s="16">
        <v>1913.1</v>
      </c>
      <c r="K22" s="16">
        <v>211.2</v>
      </c>
      <c r="M22" s="13"/>
      <c r="N22" s="13"/>
      <c r="O22" s="13"/>
      <c r="P22" s="13"/>
      <c r="Q22" s="13"/>
    </row>
    <row r="23" spans="1:17" s="11" customFormat="1">
      <c r="A23" s="11">
        <v>1993</v>
      </c>
      <c r="B23" s="15">
        <f t="shared" si="0"/>
        <v>10596.4</v>
      </c>
      <c r="C23" s="12">
        <f t="shared" si="1"/>
        <v>6285.4</v>
      </c>
      <c r="D23" s="17">
        <v>309.5</v>
      </c>
      <c r="E23" s="17">
        <v>3065.2</v>
      </c>
      <c r="F23" s="17">
        <v>2910.7</v>
      </c>
      <c r="G23" s="15">
        <v>4311</v>
      </c>
      <c r="H23" s="16">
        <v>1386.1</v>
      </c>
      <c r="I23" s="16">
        <v>878.6</v>
      </c>
      <c r="J23" s="16">
        <v>1848.6</v>
      </c>
      <c r="K23" s="16">
        <v>197.7</v>
      </c>
      <c r="M23" s="13"/>
      <c r="N23" s="13"/>
      <c r="O23" s="13"/>
      <c r="P23" s="13"/>
      <c r="Q23" s="13"/>
    </row>
    <row r="24" spans="1:17" s="11" customFormat="1">
      <c r="A24" s="11">
        <v>1994</v>
      </c>
      <c r="B24" s="15">
        <f t="shared" si="0"/>
        <v>10728.1</v>
      </c>
      <c r="C24" s="12">
        <f t="shared" si="1"/>
        <v>6383.6</v>
      </c>
      <c r="D24" s="17">
        <v>317</v>
      </c>
      <c r="E24" s="17">
        <v>3080</v>
      </c>
      <c r="F24" s="17">
        <v>2986.6</v>
      </c>
      <c r="G24" s="15">
        <v>4344.5</v>
      </c>
      <c r="H24" s="16">
        <v>1466.4</v>
      </c>
      <c r="I24" s="16">
        <v>889.8</v>
      </c>
      <c r="J24" s="16">
        <v>1778.6</v>
      </c>
      <c r="K24" s="16">
        <v>209.7</v>
      </c>
      <c r="M24" s="13"/>
      <c r="N24" s="13"/>
      <c r="O24" s="13"/>
      <c r="P24" s="13"/>
      <c r="Q24" s="13"/>
    </row>
    <row r="25" spans="1:17" s="11" customFormat="1">
      <c r="A25" s="11">
        <v>1995</v>
      </c>
      <c r="B25" s="15">
        <f t="shared" si="0"/>
        <v>11536</v>
      </c>
      <c r="C25" s="12">
        <f t="shared" si="1"/>
        <v>6785.4</v>
      </c>
      <c r="D25" s="17">
        <v>326.5</v>
      </c>
      <c r="E25" s="17">
        <v>3366.3</v>
      </c>
      <c r="F25" s="17">
        <v>3092.6</v>
      </c>
      <c r="G25" s="15">
        <v>4750.6000000000004</v>
      </c>
      <c r="H25" s="16">
        <v>1666.7</v>
      </c>
      <c r="I25" s="16">
        <v>868</v>
      </c>
      <c r="J25" s="16">
        <v>2031.1</v>
      </c>
      <c r="K25" s="16">
        <v>184.8</v>
      </c>
      <c r="M25" s="13"/>
      <c r="N25" s="13"/>
      <c r="O25" s="13"/>
      <c r="P25" s="13"/>
      <c r="Q25" s="13"/>
    </row>
    <row r="26" spans="1:17" s="11" customFormat="1">
      <c r="A26" s="11">
        <v>1996</v>
      </c>
      <c r="B26" s="15">
        <f t="shared" si="0"/>
        <v>11547.599999999999</v>
      </c>
      <c r="C26" s="12">
        <f t="shared" si="1"/>
        <v>6853.2</v>
      </c>
      <c r="D26" s="17">
        <v>332.5</v>
      </c>
      <c r="E26" s="6">
        <v>3455</v>
      </c>
      <c r="F26" s="6">
        <v>3065.7</v>
      </c>
      <c r="G26" s="15">
        <v>4694.3999999999996</v>
      </c>
      <c r="H26" s="18">
        <v>1813.7</v>
      </c>
      <c r="I26" s="18">
        <v>829.3</v>
      </c>
      <c r="J26" s="18">
        <v>1875.9</v>
      </c>
      <c r="K26" s="18">
        <v>175.5</v>
      </c>
      <c r="M26" s="13"/>
      <c r="N26" s="13"/>
      <c r="O26" s="13"/>
      <c r="P26" s="13"/>
      <c r="Q26" s="13"/>
    </row>
    <row r="27" spans="1:17" s="11" customFormat="1">
      <c r="A27" s="11">
        <v>1997</v>
      </c>
      <c r="B27" s="15">
        <f t="shared" si="0"/>
        <v>11672.4</v>
      </c>
      <c r="C27" s="12">
        <f t="shared" si="1"/>
        <v>7007.9</v>
      </c>
      <c r="D27" s="17">
        <v>341.5</v>
      </c>
      <c r="E27" s="6">
        <v>3542.5</v>
      </c>
      <c r="F27" s="6">
        <v>3123.9</v>
      </c>
      <c r="G27" s="15">
        <v>4664.5</v>
      </c>
      <c r="H27" s="18">
        <v>1809.5</v>
      </c>
      <c r="I27" s="18">
        <v>862</v>
      </c>
      <c r="J27" s="18">
        <v>1822</v>
      </c>
      <c r="K27" s="18">
        <v>171</v>
      </c>
      <c r="M27" s="13"/>
      <c r="N27" s="13"/>
      <c r="O27" s="13"/>
      <c r="P27" s="13"/>
      <c r="Q27" s="13"/>
    </row>
    <row r="28" spans="1:17" s="11" customFormat="1">
      <c r="A28" s="11">
        <v>1998</v>
      </c>
      <c r="B28" s="15">
        <f t="shared" si="0"/>
        <v>12357.099999999999</v>
      </c>
      <c r="C28" s="12">
        <f t="shared" si="1"/>
        <v>7369.7</v>
      </c>
      <c r="D28" s="17">
        <v>376.2</v>
      </c>
      <c r="E28" s="6">
        <v>3662.5</v>
      </c>
      <c r="F28" s="6">
        <v>3331</v>
      </c>
      <c r="G28" s="15">
        <v>4987.3999999999996</v>
      </c>
      <c r="H28" s="18">
        <v>1998.6</v>
      </c>
      <c r="I28" s="18">
        <v>930.8</v>
      </c>
      <c r="J28" s="18">
        <v>1880.9</v>
      </c>
      <c r="K28" s="18">
        <v>177.1</v>
      </c>
      <c r="M28" s="13"/>
      <c r="N28" s="13"/>
      <c r="O28" s="13"/>
      <c r="P28" s="13"/>
      <c r="Q28" s="13"/>
    </row>
    <row r="29" spans="1:17" s="11" customFormat="1">
      <c r="A29" s="11">
        <v>1999</v>
      </c>
      <c r="B29" s="15">
        <f t="shared" si="0"/>
        <v>12688.8</v>
      </c>
      <c r="C29" s="12">
        <f t="shared" si="1"/>
        <v>7705.1</v>
      </c>
      <c r="D29" s="17">
        <v>374.5</v>
      </c>
      <c r="E29" s="6">
        <v>3949.3</v>
      </c>
      <c r="F29" s="6">
        <v>3381.3</v>
      </c>
      <c r="G29" s="15">
        <v>4983.7</v>
      </c>
      <c r="H29" s="18">
        <v>2044</v>
      </c>
      <c r="I29" s="18">
        <v>917.8</v>
      </c>
      <c r="J29" s="18">
        <v>1848.2</v>
      </c>
      <c r="K29" s="18">
        <v>173.7</v>
      </c>
      <c r="M29" s="13"/>
      <c r="N29" s="13"/>
      <c r="O29" s="13"/>
      <c r="P29" s="13"/>
      <c r="Q29" s="13"/>
    </row>
    <row r="30" spans="1:17" s="11" customFormat="1">
      <c r="A30" s="11">
        <v>2000</v>
      </c>
      <c r="B30" s="15">
        <v>13401</v>
      </c>
      <c r="C30" s="12">
        <v>7991</v>
      </c>
      <c r="D30" s="17">
        <v>380</v>
      </c>
      <c r="E30" s="6">
        <v>4095.1</v>
      </c>
      <c r="F30" s="6">
        <v>3515.9</v>
      </c>
      <c r="G30" s="15">
        <v>5410</v>
      </c>
      <c r="H30" s="18">
        <v>2295.5</v>
      </c>
      <c r="I30" s="18">
        <v>1028.4000000000001</v>
      </c>
      <c r="J30" s="18">
        <v>1918.2</v>
      </c>
      <c r="K30" s="18">
        <v>167.9</v>
      </c>
      <c r="M30" s="13"/>
      <c r="N30" s="13"/>
      <c r="O30" s="13"/>
      <c r="P30" s="13"/>
      <c r="Q30" s="13"/>
    </row>
    <row r="31" spans="1:17" s="11" customFormat="1">
      <c r="A31" s="11">
        <v>2001</v>
      </c>
      <c r="B31" s="15">
        <v>14050.4</v>
      </c>
      <c r="C31" s="12">
        <v>8167.6</v>
      </c>
      <c r="D31" s="17">
        <v>397</v>
      </c>
      <c r="E31" s="6">
        <v>4294.3999999999996</v>
      </c>
      <c r="F31" s="6">
        <v>3476.2</v>
      </c>
      <c r="G31" s="15">
        <v>5882.8</v>
      </c>
      <c r="H31" s="18">
        <v>2556</v>
      </c>
      <c r="I31" s="18">
        <v>1129.0999999999999</v>
      </c>
      <c r="J31" s="18">
        <v>2029.4</v>
      </c>
      <c r="K31" s="18">
        <v>168.3</v>
      </c>
      <c r="M31" s="13"/>
      <c r="N31" s="13"/>
      <c r="O31" s="13"/>
      <c r="P31" s="13"/>
      <c r="Q31" s="13"/>
    </row>
    <row r="32" spans="1:17" s="11" customFormat="1">
      <c r="A32" s="11">
        <v>2002</v>
      </c>
      <c r="B32" s="15"/>
      <c r="C32" s="12"/>
      <c r="D32" s="17"/>
      <c r="E32" s="6"/>
      <c r="F32" s="6"/>
      <c r="G32" s="15"/>
      <c r="H32" s="18"/>
      <c r="I32" s="18"/>
      <c r="J32" s="18"/>
      <c r="K32" s="18"/>
      <c r="M32" s="13"/>
      <c r="N32" s="13"/>
      <c r="O32" s="13"/>
      <c r="P32" s="13"/>
      <c r="Q32" s="13"/>
    </row>
    <row r="33" spans="1:21" s="11" customFormat="1">
      <c r="A33" s="11">
        <v>2003</v>
      </c>
      <c r="B33" s="15"/>
      <c r="C33" s="12"/>
      <c r="D33" s="17"/>
      <c r="E33" s="6"/>
      <c r="F33" s="6"/>
      <c r="G33" s="15"/>
      <c r="H33" s="18"/>
      <c r="I33" s="18"/>
      <c r="J33" s="18"/>
      <c r="K33" s="18"/>
      <c r="M33" s="13"/>
      <c r="N33" s="13"/>
      <c r="O33" s="13"/>
      <c r="P33" s="13"/>
      <c r="Q33" s="13"/>
    </row>
    <row r="34" spans="1:21" s="11" customFormat="1">
      <c r="A34" s="11">
        <v>2004</v>
      </c>
      <c r="B34" s="15"/>
      <c r="C34" s="12"/>
      <c r="D34" s="17"/>
      <c r="E34" s="6"/>
      <c r="F34" s="6"/>
      <c r="G34" s="15"/>
      <c r="H34" s="18"/>
      <c r="I34" s="18"/>
      <c r="J34" s="18"/>
      <c r="K34" s="18"/>
      <c r="M34" s="13"/>
      <c r="N34" s="13"/>
      <c r="O34" s="13"/>
      <c r="P34" s="13"/>
      <c r="Q34" s="13"/>
    </row>
    <row r="35" spans="1:21" s="11" customFormat="1">
      <c r="A35" s="11">
        <v>2005</v>
      </c>
      <c r="B35" s="15"/>
      <c r="C35" s="12"/>
      <c r="D35" s="17"/>
      <c r="E35" s="6"/>
      <c r="F35" s="6"/>
      <c r="G35" s="15"/>
      <c r="H35" s="18"/>
      <c r="I35" s="18"/>
      <c r="J35" s="18"/>
      <c r="K35" s="18"/>
      <c r="M35" s="13"/>
      <c r="N35" s="13"/>
      <c r="O35" s="13"/>
      <c r="P35" s="13"/>
      <c r="Q35" s="13"/>
    </row>
    <row r="36" spans="1:21" s="11" customFormat="1">
      <c r="A36" s="11">
        <v>2006</v>
      </c>
      <c r="B36" s="15"/>
      <c r="C36" s="12"/>
      <c r="D36" s="17"/>
      <c r="E36" s="6"/>
      <c r="F36" s="6"/>
      <c r="G36" s="15"/>
      <c r="H36" s="18"/>
      <c r="I36" s="18"/>
      <c r="J36" s="18"/>
      <c r="K36" s="18"/>
      <c r="M36" s="13"/>
      <c r="N36" s="13"/>
      <c r="O36" s="13"/>
      <c r="P36" s="13"/>
      <c r="Q36" s="13"/>
    </row>
    <row r="37" spans="1:21" s="11" customFormat="1">
      <c r="A37" s="11">
        <v>2007</v>
      </c>
      <c r="B37" s="15"/>
      <c r="C37" s="12"/>
      <c r="D37" s="17"/>
      <c r="E37" s="6"/>
      <c r="F37" s="6"/>
      <c r="G37" s="15"/>
      <c r="H37" s="18"/>
      <c r="I37" s="18"/>
      <c r="J37" s="18"/>
      <c r="K37" s="18"/>
      <c r="M37" s="13"/>
      <c r="N37" s="13"/>
      <c r="O37" s="13"/>
      <c r="P37" s="13"/>
      <c r="Q37" s="13"/>
    </row>
    <row r="38" spans="1:21" s="11" customFormat="1">
      <c r="A38" s="11">
        <v>2008</v>
      </c>
      <c r="B38" s="15">
        <v>13320</v>
      </c>
      <c r="C38" s="12">
        <v>7702</v>
      </c>
      <c r="D38" s="17">
        <f>SUM(M38:P38)</f>
        <v>188.2</v>
      </c>
      <c r="E38" s="6">
        <v>4165</v>
      </c>
      <c r="F38" s="6">
        <v>3348.8</v>
      </c>
      <c r="G38" s="15">
        <v>5618</v>
      </c>
      <c r="H38" s="18">
        <v>2840</v>
      </c>
      <c r="I38" s="18">
        <v>1025</v>
      </c>
      <c r="J38" s="18">
        <v>1630</v>
      </c>
      <c r="K38" s="18">
        <v>123</v>
      </c>
      <c r="M38" s="13">
        <v>1.4</v>
      </c>
      <c r="N38" s="13">
        <v>68.099999999999994</v>
      </c>
      <c r="O38" s="13">
        <v>37.1</v>
      </c>
      <c r="P38" s="13">
        <v>81.599999999999994</v>
      </c>
      <c r="Q38" s="13"/>
      <c r="U38" s="14">
        <f>B38-SUM(D38:F38)-SUM(H38:K38)</f>
        <v>0</v>
      </c>
    </row>
    <row r="39" spans="1:21" s="11" customFormat="1">
      <c r="A39" s="11">
        <v>2009</v>
      </c>
      <c r="B39" s="15">
        <v>12595</v>
      </c>
      <c r="C39" s="12">
        <v>7389</v>
      </c>
      <c r="D39" s="17">
        <f>SUM(M39:P39)</f>
        <v>150.39999999999998</v>
      </c>
      <c r="E39" s="6">
        <v>4015</v>
      </c>
      <c r="F39" s="6">
        <v>3223.6</v>
      </c>
      <c r="G39" s="15">
        <v>5206</v>
      </c>
      <c r="H39" s="18">
        <v>2675</v>
      </c>
      <c r="I39" s="18">
        <v>940</v>
      </c>
      <c r="J39" s="18">
        <v>1475</v>
      </c>
      <c r="K39" s="18">
        <v>116</v>
      </c>
      <c r="M39" s="13">
        <v>1.6</v>
      </c>
      <c r="N39" s="13">
        <v>55.5</v>
      </c>
      <c r="O39" s="13">
        <v>16.5</v>
      </c>
      <c r="P39" s="13">
        <v>76.8</v>
      </c>
      <c r="Q39" s="13"/>
      <c r="U39" s="14">
        <f t="shared" ref="U39:U56" si="3">B39-SUM(D39:F39)-SUM(H39:K39)</f>
        <v>0</v>
      </c>
    </row>
    <row r="40" spans="1:21" s="11" customFormat="1">
      <c r="A40" s="11">
        <v>2010</v>
      </c>
      <c r="B40" s="15">
        <v>12525</v>
      </c>
      <c r="C40" s="12">
        <v>7226</v>
      </c>
      <c r="D40" s="17">
        <f>SUM(M40:P40)</f>
        <v>131.4</v>
      </c>
      <c r="E40" s="6">
        <v>4100</v>
      </c>
      <c r="F40" s="6">
        <v>2994.6</v>
      </c>
      <c r="G40" s="15">
        <v>5299</v>
      </c>
      <c r="H40" s="18">
        <v>2815</v>
      </c>
      <c r="I40" s="18">
        <v>975</v>
      </c>
      <c r="J40" s="18">
        <v>1420</v>
      </c>
      <c r="K40" s="18">
        <v>89</v>
      </c>
      <c r="M40" s="13">
        <v>1.6</v>
      </c>
      <c r="N40" s="13">
        <v>52.2</v>
      </c>
      <c r="O40" s="13">
        <v>14.6</v>
      </c>
      <c r="P40" s="13">
        <v>63</v>
      </c>
      <c r="Q40" s="13"/>
      <c r="U40" s="14">
        <f t="shared" si="3"/>
        <v>0</v>
      </c>
    </row>
    <row r="41" spans="1:21" s="11" customFormat="1">
      <c r="A41" s="11">
        <v>2011</v>
      </c>
      <c r="B41" s="15">
        <v>12650</v>
      </c>
      <c r="C41" s="12">
        <v>7277</v>
      </c>
      <c r="D41" s="17">
        <f t="shared" ref="D41:D51" si="4">C41-E41-F41</f>
        <v>123.90000000000009</v>
      </c>
      <c r="E41" s="6">
        <v>4120</v>
      </c>
      <c r="F41" s="6">
        <v>3033.1</v>
      </c>
      <c r="G41" s="15">
        <v>5373</v>
      </c>
      <c r="H41" s="18">
        <v>2845</v>
      </c>
      <c r="I41" s="18">
        <v>1040</v>
      </c>
      <c r="J41" s="18">
        <v>1400</v>
      </c>
      <c r="K41" s="18">
        <v>88</v>
      </c>
      <c r="M41" s="13" t="s">
        <v>19</v>
      </c>
      <c r="N41" s="13">
        <v>56</v>
      </c>
      <c r="O41" s="13" t="s">
        <v>19</v>
      </c>
      <c r="P41" s="13">
        <v>48.2</v>
      </c>
      <c r="Q41" s="13"/>
      <c r="U41" s="14">
        <f t="shared" si="3"/>
        <v>0</v>
      </c>
    </row>
    <row r="42" spans="1:21" s="11" customFormat="1">
      <c r="A42" s="11">
        <v>2012</v>
      </c>
      <c r="B42" s="15">
        <v>12720</v>
      </c>
      <c r="C42" s="12">
        <v>7251</v>
      </c>
      <c r="D42" s="17">
        <f t="shared" si="4"/>
        <v>115.09999999999991</v>
      </c>
      <c r="E42" s="6">
        <v>4065</v>
      </c>
      <c r="F42" s="6">
        <v>3070.9</v>
      </c>
      <c r="G42" s="15">
        <v>5469</v>
      </c>
      <c r="H42" s="18">
        <v>2970</v>
      </c>
      <c r="I42" s="18">
        <v>1025</v>
      </c>
      <c r="J42" s="18">
        <v>1385</v>
      </c>
      <c r="K42" s="18">
        <v>89</v>
      </c>
      <c r="M42" s="13" t="s">
        <v>19</v>
      </c>
      <c r="N42" s="13">
        <v>51</v>
      </c>
      <c r="O42" s="13" t="s">
        <v>19</v>
      </c>
      <c r="P42" s="13">
        <v>45.5</v>
      </c>
      <c r="Q42" s="13"/>
      <c r="U42" s="14">
        <f t="shared" si="3"/>
        <v>0</v>
      </c>
    </row>
    <row r="43" spans="1:21" s="11" customFormat="1">
      <c r="A43" s="11">
        <v>2013</v>
      </c>
      <c r="B43" s="15">
        <v>13255</v>
      </c>
      <c r="C43" s="12">
        <v>7666</v>
      </c>
      <c r="D43" s="17">
        <f t="shared" si="4"/>
        <v>114</v>
      </c>
      <c r="E43" s="6">
        <v>4355</v>
      </c>
      <c r="F43" s="6">
        <v>3197</v>
      </c>
      <c r="G43" s="15">
        <v>5589</v>
      </c>
      <c r="H43" s="18">
        <v>3015</v>
      </c>
      <c r="I43" s="18">
        <v>1055</v>
      </c>
      <c r="J43" s="18">
        <v>1430</v>
      </c>
      <c r="K43" s="18">
        <v>89</v>
      </c>
      <c r="M43" s="13" t="s">
        <v>19</v>
      </c>
      <c r="N43" s="13">
        <v>51.6</v>
      </c>
      <c r="O43" s="13" t="s">
        <v>19</v>
      </c>
      <c r="P43" s="13">
        <v>44.9</v>
      </c>
      <c r="Q43" s="13"/>
      <c r="U43" s="14">
        <f t="shared" si="3"/>
        <v>0</v>
      </c>
    </row>
    <row r="44" spans="1:21" s="11" customFormat="1">
      <c r="A44" s="11">
        <v>2014</v>
      </c>
      <c r="B44" s="15">
        <v>12770</v>
      </c>
      <c r="C44" s="12">
        <v>7282</v>
      </c>
      <c r="D44" s="17">
        <f t="shared" si="4"/>
        <v>102.19999999999982</v>
      </c>
      <c r="E44" s="6">
        <v>4110</v>
      </c>
      <c r="F44" s="6">
        <v>3069.8</v>
      </c>
      <c r="G44" s="15">
        <v>5488</v>
      </c>
      <c r="H44" s="18">
        <v>3015</v>
      </c>
      <c r="I44" s="18">
        <v>1015</v>
      </c>
      <c r="J44" s="18">
        <v>1370</v>
      </c>
      <c r="K44" s="18">
        <v>88</v>
      </c>
      <c r="M44" s="13" t="s">
        <v>19</v>
      </c>
      <c r="N44" s="13">
        <v>48.6</v>
      </c>
      <c r="O44" s="13" t="s">
        <v>19</v>
      </c>
      <c r="P44" s="13">
        <v>36.6</v>
      </c>
      <c r="Q44" s="13"/>
      <c r="U44" s="14">
        <f t="shared" si="3"/>
        <v>0</v>
      </c>
    </row>
    <row r="45" spans="1:21" s="11" customFormat="1">
      <c r="A45" s="11">
        <v>2015</v>
      </c>
      <c r="B45" s="15">
        <v>13365</v>
      </c>
      <c r="C45" s="12">
        <v>7615</v>
      </c>
      <c r="D45" s="17">
        <f t="shared" si="4"/>
        <v>95.699999999999818</v>
      </c>
      <c r="E45" s="6">
        <v>4165</v>
      </c>
      <c r="F45" s="6">
        <v>3354.3</v>
      </c>
      <c r="G45" s="15">
        <v>5750</v>
      </c>
      <c r="H45" s="18">
        <v>3235</v>
      </c>
      <c r="I45" s="18">
        <v>1035</v>
      </c>
      <c r="J45" s="18">
        <v>1395</v>
      </c>
      <c r="K45" s="18">
        <v>85</v>
      </c>
      <c r="M45" s="13" t="s">
        <v>19</v>
      </c>
      <c r="N45" s="13">
        <v>42.3</v>
      </c>
      <c r="O45" s="13" t="s">
        <v>19</v>
      </c>
      <c r="P45" s="13">
        <v>35.5</v>
      </c>
      <c r="Q45" s="13"/>
      <c r="U45" s="14">
        <f t="shared" si="3"/>
        <v>0</v>
      </c>
    </row>
    <row r="46" spans="1:21">
      <c r="A46" s="11">
        <v>2016</v>
      </c>
      <c r="B46" s="15">
        <v>14110</v>
      </c>
      <c r="C46" s="12">
        <v>8126</v>
      </c>
      <c r="D46" s="17">
        <f t="shared" si="4"/>
        <v>85</v>
      </c>
      <c r="E46" s="6">
        <v>4505</v>
      </c>
      <c r="F46" s="6">
        <v>3536</v>
      </c>
      <c r="G46" s="15">
        <v>5984</v>
      </c>
      <c r="H46" s="18">
        <v>3385</v>
      </c>
      <c r="I46" s="18">
        <v>1045</v>
      </c>
      <c r="J46" s="18">
        <v>1465</v>
      </c>
      <c r="K46" s="18">
        <v>89</v>
      </c>
      <c r="M46" s="3" t="s">
        <v>19</v>
      </c>
      <c r="N46" s="3">
        <v>37.5</v>
      </c>
      <c r="O46" s="3" t="s">
        <v>19</v>
      </c>
      <c r="P46" s="3">
        <v>30.8</v>
      </c>
      <c r="U46" s="14">
        <f t="shared" si="3"/>
        <v>0</v>
      </c>
    </row>
    <row r="47" spans="1:21">
      <c r="A47" s="11">
        <v>2017</v>
      </c>
      <c r="B47" s="15">
        <v>14250</v>
      </c>
      <c r="C47" s="12">
        <v>8164</v>
      </c>
      <c r="D47" s="17">
        <f t="shared" si="4"/>
        <v>85.400000000000091</v>
      </c>
      <c r="E47" s="6">
        <v>4525</v>
      </c>
      <c r="F47" s="6">
        <v>3553.6</v>
      </c>
      <c r="G47" s="15">
        <v>6086</v>
      </c>
      <c r="H47" s="18">
        <v>3455</v>
      </c>
      <c r="I47" s="18">
        <v>1060</v>
      </c>
      <c r="J47" s="18">
        <v>1480</v>
      </c>
      <c r="K47" s="18">
        <v>91</v>
      </c>
      <c r="M47" s="3" t="s">
        <v>19</v>
      </c>
      <c r="N47" s="3">
        <v>36.6</v>
      </c>
      <c r="O47" s="3" t="s">
        <v>19</v>
      </c>
      <c r="P47" s="3">
        <v>31.2</v>
      </c>
      <c r="U47" s="14">
        <f t="shared" si="3"/>
        <v>0</v>
      </c>
    </row>
    <row r="48" spans="1:21">
      <c r="A48" s="11">
        <v>2018</v>
      </c>
      <c r="B48" s="15">
        <v>14070</v>
      </c>
      <c r="C48" s="12">
        <v>8050</v>
      </c>
      <c r="D48" s="17">
        <f t="shared" si="4"/>
        <v>77</v>
      </c>
      <c r="E48" s="6">
        <v>4325</v>
      </c>
      <c r="F48" s="6">
        <v>3648</v>
      </c>
      <c r="G48" s="15">
        <v>6020</v>
      </c>
      <c r="H48" s="18">
        <v>3410</v>
      </c>
      <c r="I48" s="18">
        <v>1010</v>
      </c>
      <c r="J48" s="18">
        <v>1510</v>
      </c>
      <c r="K48" s="18">
        <v>90</v>
      </c>
      <c r="M48" s="3" t="s">
        <v>19</v>
      </c>
      <c r="N48" s="3">
        <v>32.9</v>
      </c>
      <c r="O48" s="3" t="s">
        <v>19</v>
      </c>
      <c r="P48" s="3">
        <v>27.4</v>
      </c>
      <c r="U48" s="14">
        <f t="shared" si="3"/>
        <v>0</v>
      </c>
    </row>
    <row r="49" spans="1:22">
      <c r="A49" s="11">
        <v>2019</v>
      </c>
      <c r="B49" s="15">
        <v>14120</v>
      </c>
      <c r="C49" s="12">
        <v>8153</v>
      </c>
      <c r="D49" s="17">
        <f t="shared" si="4"/>
        <v>82.800000000000182</v>
      </c>
      <c r="E49" s="6">
        <v>4300</v>
      </c>
      <c r="F49" s="6">
        <v>3770.2</v>
      </c>
      <c r="G49" s="15">
        <v>5967</v>
      </c>
      <c r="H49" s="18">
        <v>3380</v>
      </c>
      <c r="I49" s="18">
        <v>965</v>
      </c>
      <c r="J49" s="18">
        <v>1535</v>
      </c>
      <c r="K49" s="18">
        <v>87</v>
      </c>
      <c r="M49" s="3" t="s">
        <v>19</v>
      </c>
      <c r="N49" s="3">
        <v>36.9</v>
      </c>
      <c r="O49" s="3" t="s">
        <v>19</v>
      </c>
      <c r="P49" s="3">
        <v>29.6</v>
      </c>
      <c r="U49" s="14">
        <f t="shared" si="3"/>
        <v>0</v>
      </c>
    </row>
    <row r="50" spans="1:22">
      <c r="A50" s="11">
        <v>2020</v>
      </c>
      <c r="B50" s="15">
        <v>14160</v>
      </c>
      <c r="C50" s="12">
        <v>8132</v>
      </c>
      <c r="D50" s="17">
        <f t="shared" si="4"/>
        <v>85.800000000000182</v>
      </c>
      <c r="E50" s="6">
        <v>4285</v>
      </c>
      <c r="F50" s="6">
        <v>3761.2</v>
      </c>
      <c r="G50" s="15">
        <v>6028</v>
      </c>
      <c r="H50" s="18">
        <v>3400</v>
      </c>
      <c r="I50" s="18">
        <v>965</v>
      </c>
      <c r="J50" s="18">
        <v>1575</v>
      </c>
      <c r="K50" s="18">
        <v>88</v>
      </c>
      <c r="M50" s="3" t="s">
        <v>19</v>
      </c>
      <c r="N50" s="3">
        <v>40.299999999999997</v>
      </c>
      <c r="O50" s="3" t="s">
        <v>19</v>
      </c>
      <c r="P50" s="3">
        <v>31</v>
      </c>
      <c r="U50" s="14">
        <f t="shared" si="3"/>
        <v>0</v>
      </c>
    </row>
    <row r="51" spans="1:22">
      <c r="A51" s="11">
        <v>2021</v>
      </c>
      <c r="B51" s="15">
        <v>14355</v>
      </c>
      <c r="C51" s="12">
        <v>8266</v>
      </c>
      <c r="D51" s="17">
        <f t="shared" si="4"/>
        <v>94</v>
      </c>
      <c r="E51" s="6">
        <v>4365</v>
      </c>
      <c r="F51" s="6">
        <v>3807</v>
      </c>
      <c r="G51" s="15">
        <v>6089</v>
      </c>
      <c r="H51" s="18">
        <v>3455</v>
      </c>
      <c r="I51" s="18">
        <v>960</v>
      </c>
      <c r="J51" s="18">
        <v>1585</v>
      </c>
      <c r="K51" s="18">
        <v>89</v>
      </c>
      <c r="M51" s="3" t="s">
        <v>19</v>
      </c>
      <c r="N51" s="3">
        <v>42</v>
      </c>
      <c r="O51" s="3" t="s">
        <v>19</v>
      </c>
      <c r="P51" s="3">
        <v>35.700000000000003</v>
      </c>
      <c r="U51" s="14">
        <f t="shared" si="3"/>
        <v>0</v>
      </c>
    </row>
    <row r="52" spans="1:22">
      <c r="A52" s="11">
        <v>2022</v>
      </c>
      <c r="B52" s="15">
        <v>13905</v>
      </c>
      <c r="C52" s="12">
        <v>8077</v>
      </c>
      <c r="D52" s="17">
        <f>SUM(M52:P52)</f>
        <v>78.5</v>
      </c>
      <c r="E52" s="16">
        <v>4335</v>
      </c>
      <c r="F52" s="6">
        <v>3648</v>
      </c>
      <c r="G52" s="15">
        <v>5828</v>
      </c>
      <c r="H52" s="18">
        <v>3260</v>
      </c>
      <c r="I52" s="18">
        <v>925</v>
      </c>
      <c r="J52" s="18">
        <v>1565</v>
      </c>
      <c r="K52" s="18">
        <v>78</v>
      </c>
      <c r="M52" s="3" t="s">
        <v>19</v>
      </c>
      <c r="N52" s="3">
        <v>44.6</v>
      </c>
      <c r="O52" s="3" t="s">
        <v>19</v>
      </c>
      <c r="P52" s="3">
        <v>33.9</v>
      </c>
      <c r="U52" s="19">
        <f>B52-SUM(D52:F52)-SUM(H52:K52)</f>
        <v>15.5</v>
      </c>
      <c r="V52" s="19"/>
    </row>
    <row r="53" spans="1:22">
      <c r="A53" s="11">
        <v>2023</v>
      </c>
      <c r="B53" s="15">
        <v>13810</v>
      </c>
      <c r="C53" s="12">
        <v>7907</v>
      </c>
      <c r="D53" s="17">
        <f>SUM(M53:P53)</f>
        <v>79.5</v>
      </c>
      <c r="E53" s="16">
        <v>4250</v>
      </c>
      <c r="F53" s="6">
        <v>3563.2</v>
      </c>
      <c r="G53" s="15">
        <v>5903</v>
      </c>
      <c r="H53" s="18">
        <v>3320</v>
      </c>
      <c r="I53" s="18">
        <v>950</v>
      </c>
      <c r="J53" s="18">
        <v>1545</v>
      </c>
      <c r="K53" s="18">
        <v>88</v>
      </c>
      <c r="M53" s="3" t="s">
        <v>19</v>
      </c>
      <c r="N53" s="3">
        <v>43.1</v>
      </c>
      <c r="O53" s="3" t="s">
        <v>19</v>
      </c>
      <c r="P53" s="3">
        <v>36.4</v>
      </c>
      <c r="U53" s="14">
        <f t="shared" si="3"/>
        <v>14.300000000000182</v>
      </c>
    </row>
    <row r="54" spans="1:22">
      <c r="A54" s="11">
        <v>2024</v>
      </c>
      <c r="B54" s="15">
        <v>13995</v>
      </c>
      <c r="C54" s="12">
        <v>7997</v>
      </c>
      <c r="D54" s="17">
        <f>SUM(M54:P54)</f>
        <v>58.4</v>
      </c>
      <c r="E54" s="16">
        <v>4270</v>
      </c>
      <c r="F54" s="6">
        <v>3654.1</v>
      </c>
      <c r="G54" s="15">
        <v>5998</v>
      </c>
      <c r="H54" s="18">
        <v>3455</v>
      </c>
      <c r="I54" s="18">
        <v>935</v>
      </c>
      <c r="J54" s="18">
        <v>1525</v>
      </c>
      <c r="K54" s="18">
        <v>83</v>
      </c>
      <c r="M54" s="3" t="s">
        <v>19</v>
      </c>
      <c r="N54" s="3">
        <v>38.299999999999997</v>
      </c>
      <c r="O54" s="3" t="s">
        <v>19</v>
      </c>
      <c r="P54" s="3">
        <v>20.100000000000001</v>
      </c>
      <c r="U54" s="14">
        <f t="shared" si="3"/>
        <v>14.5</v>
      </c>
    </row>
    <row r="55" spans="1:22">
      <c r="A55" s="11">
        <v>2025</v>
      </c>
      <c r="B55" s="15">
        <v>13820</v>
      </c>
      <c r="C55" s="12">
        <v>7888</v>
      </c>
      <c r="D55" s="17">
        <f>SUM(M55:P55)</f>
        <v>51.5</v>
      </c>
      <c r="E55" s="16">
        <v>4115</v>
      </c>
      <c r="F55" s="6">
        <v>3707.4</v>
      </c>
      <c r="G55" s="15">
        <v>5932</v>
      </c>
      <c r="H55" s="18">
        <v>3345</v>
      </c>
      <c r="I55" s="18">
        <v>940</v>
      </c>
      <c r="J55" s="18">
        <v>1555</v>
      </c>
      <c r="K55" s="18">
        <v>92</v>
      </c>
      <c r="M55" s="3" t="s">
        <v>19</v>
      </c>
      <c r="N55" s="3">
        <v>32.700000000000003</v>
      </c>
      <c r="O55" s="3" t="s">
        <v>19</v>
      </c>
      <c r="P55" s="3">
        <v>18.8</v>
      </c>
      <c r="U55" s="14">
        <f t="shared" si="3"/>
        <v>14.100000000000364</v>
      </c>
    </row>
    <row r="56" spans="1:22">
      <c r="A56" s="11">
        <v>2026</v>
      </c>
      <c r="B56" s="15"/>
      <c r="C56" s="12"/>
      <c r="D56" s="17">
        <f>SUM(M56:P56)</f>
        <v>0</v>
      </c>
      <c r="E56" s="16"/>
      <c r="G56" s="15"/>
      <c r="H56" s="18"/>
      <c r="I56" s="18"/>
      <c r="J56" s="18"/>
      <c r="K56" s="18"/>
      <c r="U56" s="14">
        <f t="shared" si="3"/>
        <v>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7512E-CA0B-44A0-ABBA-7D30D7B93127}">
  <sheetPr codeName="Sheet5"/>
  <dimension ref="A1:U5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46" sqref="I46"/>
    </sheetView>
  </sheetViews>
  <sheetFormatPr defaultColWidth="9.140625" defaultRowHeight="12.75"/>
  <cols>
    <col min="1" max="1" width="5" style="3" bestFit="1" customWidth="1"/>
    <col min="2" max="2" width="12.28515625" style="6" customWidth="1"/>
    <col min="3" max="3" width="9.28515625" style="6" bestFit="1" customWidth="1"/>
    <col min="4" max="4" width="9.28515625" style="6" customWidth="1"/>
    <col min="5" max="5" width="10.140625" style="6" customWidth="1"/>
    <col min="6" max="6" width="9.85546875" style="6" customWidth="1"/>
    <col min="7" max="7" width="9.28515625" style="6" customWidth="1"/>
    <col min="8" max="8" width="8.85546875" style="6" customWidth="1"/>
    <col min="9" max="9" width="12.140625" style="6" customWidth="1"/>
    <col min="10" max="10" width="9.140625" style="6"/>
    <col min="11" max="11" width="14" style="6" customWidth="1"/>
    <col min="12" max="12" width="11.42578125" style="3" customWidth="1"/>
    <col min="13" max="16384" width="9.140625" style="3"/>
  </cols>
  <sheetData>
    <row r="1" spans="1:21" ht="15.75">
      <c r="A1" s="1"/>
      <c r="C1" s="7" t="s">
        <v>22</v>
      </c>
      <c r="G1" s="8"/>
      <c r="H1" s="9"/>
      <c r="I1" s="9"/>
    </row>
    <row r="3" spans="1:21">
      <c r="A3" s="10"/>
    </row>
    <row r="4" spans="1:21" s="11" customFormat="1">
      <c r="B4" s="12"/>
      <c r="C4" s="12"/>
      <c r="D4" s="12"/>
      <c r="E4" s="12"/>
      <c r="F4" s="12"/>
      <c r="G4" s="12"/>
      <c r="H4" s="12"/>
      <c r="I4" s="12"/>
      <c r="J4" s="12"/>
      <c r="K4" s="12"/>
      <c r="M4" s="13"/>
      <c r="N4" s="13"/>
      <c r="O4" s="13"/>
      <c r="P4" s="13"/>
      <c r="Q4" s="13"/>
    </row>
    <row r="5" spans="1:21" s="11" customFormat="1">
      <c r="B5" s="12" t="s">
        <v>4</v>
      </c>
      <c r="C5" s="12" t="s">
        <v>5</v>
      </c>
      <c r="D5" s="6" t="s">
        <v>6</v>
      </c>
      <c r="E5" s="6" t="s">
        <v>7</v>
      </c>
      <c r="F5" s="6" t="s">
        <v>8</v>
      </c>
      <c r="G5" s="12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/>
      <c r="U5" s="14" t="s">
        <v>18</v>
      </c>
    </row>
    <row r="6" spans="1:21" s="11" customFormat="1">
      <c r="B6" s="15"/>
      <c r="C6" s="12"/>
      <c r="D6" s="6"/>
      <c r="E6" s="6"/>
      <c r="F6" s="6"/>
      <c r="G6" s="15"/>
      <c r="H6" s="16"/>
      <c r="I6" s="16"/>
      <c r="J6" s="16"/>
      <c r="K6" s="16"/>
      <c r="M6" s="13"/>
      <c r="N6" s="13"/>
      <c r="O6" s="13"/>
      <c r="P6" s="13"/>
      <c r="Q6" s="13"/>
    </row>
    <row r="7" spans="1:21" s="11" customFormat="1">
      <c r="A7" s="11">
        <v>2007</v>
      </c>
      <c r="B7" s="15"/>
      <c r="C7" s="12"/>
      <c r="D7" s="17"/>
      <c r="E7" s="6"/>
      <c r="F7" s="6"/>
      <c r="G7" s="15"/>
      <c r="H7" s="18"/>
      <c r="I7" s="18"/>
      <c r="J7" s="18"/>
      <c r="K7" s="18"/>
      <c r="M7" s="13"/>
      <c r="N7" s="13"/>
      <c r="O7" s="13"/>
      <c r="P7" s="13"/>
      <c r="Q7" s="13"/>
    </row>
    <row r="8" spans="1:21" s="11" customFormat="1">
      <c r="A8" s="11">
        <v>2008</v>
      </c>
      <c r="B8" s="15">
        <v>1371.4</v>
      </c>
      <c r="C8" s="12">
        <v>735.3</v>
      </c>
      <c r="D8" s="17">
        <f t="shared" ref="D8:D26" si="0">C8-E8-F8</f>
        <v>27.699999999999932</v>
      </c>
      <c r="E8" s="6">
        <v>363.8</v>
      </c>
      <c r="F8" s="6">
        <v>343.8</v>
      </c>
      <c r="G8" s="15">
        <v>636.1</v>
      </c>
      <c r="H8" s="18">
        <v>337.8</v>
      </c>
      <c r="I8" s="18">
        <v>121.4</v>
      </c>
      <c r="J8" s="18">
        <v>160.19999999999999</v>
      </c>
      <c r="K8" s="18">
        <v>16.7</v>
      </c>
      <c r="M8" s="13">
        <v>0.2</v>
      </c>
      <c r="N8" s="13">
        <v>6.8</v>
      </c>
      <c r="O8" s="13">
        <v>7.7</v>
      </c>
      <c r="P8" s="13">
        <v>13</v>
      </c>
      <c r="Q8" s="13"/>
      <c r="U8" s="14">
        <f>B8-SUM(D8:F8)-SUM(H8:K8)</f>
        <v>0</v>
      </c>
    </row>
    <row r="9" spans="1:21" s="11" customFormat="1">
      <c r="A9" s="11">
        <v>2009</v>
      </c>
      <c r="B9" s="15">
        <v>1276.9000000000001</v>
      </c>
      <c r="C9" s="12">
        <v>692.9</v>
      </c>
      <c r="D9" s="17">
        <f t="shared" si="0"/>
        <v>22.199999999999989</v>
      </c>
      <c r="E9" s="6">
        <v>350.4</v>
      </c>
      <c r="F9" s="6">
        <v>320.3</v>
      </c>
      <c r="G9" s="15">
        <v>584</v>
      </c>
      <c r="H9" s="18">
        <v>327.3</v>
      </c>
      <c r="I9" s="18">
        <v>91.7</v>
      </c>
      <c r="J9" s="18">
        <v>149.69999999999999</v>
      </c>
      <c r="K9" s="18">
        <v>15.3</v>
      </c>
      <c r="M9" s="13">
        <v>0.2</v>
      </c>
      <c r="N9" s="13">
        <v>5.2</v>
      </c>
      <c r="O9" s="13">
        <v>4</v>
      </c>
      <c r="P9" s="13">
        <v>12.8</v>
      </c>
      <c r="Q9" s="13"/>
      <c r="U9" s="14">
        <f>B9-SUM(D9:F9)-SUM(H9:K9)</f>
        <v>0</v>
      </c>
    </row>
    <row r="10" spans="1:21" s="11" customFormat="1">
      <c r="A10" s="11">
        <v>2010</v>
      </c>
      <c r="B10" s="15">
        <v>1201.4000000000001</v>
      </c>
      <c r="C10" s="12">
        <v>645.79999999999995</v>
      </c>
      <c r="D10" s="17">
        <f t="shared" si="0"/>
        <v>19.499999999999943</v>
      </c>
      <c r="E10" s="6">
        <v>330.2</v>
      </c>
      <c r="F10" s="6">
        <v>296.10000000000002</v>
      </c>
      <c r="G10" s="15">
        <v>555.6</v>
      </c>
      <c r="H10" s="18">
        <v>320.8</v>
      </c>
      <c r="I10" s="18">
        <v>85.8</v>
      </c>
      <c r="J10" s="18">
        <v>139.9</v>
      </c>
      <c r="K10" s="18">
        <v>9.1</v>
      </c>
      <c r="M10" s="13">
        <v>0.2</v>
      </c>
      <c r="N10" s="13">
        <v>4.7</v>
      </c>
      <c r="O10" s="13">
        <v>5.0999999999999996</v>
      </c>
      <c r="P10" s="13">
        <v>9.5</v>
      </c>
      <c r="Q10" s="13"/>
      <c r="U10" s="14">
        <f t="shared" ref="U10:U26" si="1">B10-SUM(D10:F10)-SUM(H10:K10)</f>
        <v>0</v>
      </c>
    </row>
    <row r="11" spans="1:21" s="11" customFormat="1">
      <c r="A11" s="11">
        <v>2011</v>
      </c>
      <c r="B11" s="15">
        <v>1180.3</v>
      </c>
      <c r="C11" s="12">
        <v>637.1</v>
      </c>
      <c r="D11" s="17">
        <f t="shared" si="0"/>
        <v>21.300000000000011</v>
      </c>
      <c r="E11" s="6">
        <v>319.3</v>
      </c>
      <c r="F11" s="6">
        <v>296.5</v>
      </c>
      <c r="G11" s="15">
        <v>543.20000000000005</v>
      </c>
      <c r="H11" s="18">
        <v>308.89999999999998</v>
      </c>
      <c r="I11" s="18">
        <v>89.3</v>
      </c>
      <c r="J11" s="18">
        <v>136.1</v>
      </c>
      <c r="K11" s="18">
        <v>8.9</v>
      </c>
      <c r="M11" s="13" t="s">
        <v>19</v>
      </c>
      <c r="N11" s="13">
        <v>6</v>
      </c>
      <c r="O11" s="13" t="s">
        <v>19</v>
      </c>
      <c r="P11" s="13">
        <v>9.6</v>
      </c>
      <c r="Q11" s="13"/>
      <c r="U11" s="14">
        <f t="shared" si="1"/>
        <v>0</v>
      </c>
    </row>
    <row r="12" spans="1:21" s="11" customFormat="1">
      <c r="A12" s="11">
        <v>2012</v>
      </c>
      <c r="B12" s="15">
        <v>1199.4000000000001</v>
      </c>
      <c r="C12" s="12">
        <v>632.9</v>
      </c>
      <c r="D12" s="17">
        <f t="shared" si="0"/>
        <v>20.799999999999955</v>
      </c>
      <c r="E12" s="6">
        <v>307</v>
      </c>
      <c r="F12" s="6">
        <v>305.10000000000002</v>
      </c>
      <c r="G12" s="15">
        <v>566.5</v>
      </c>
      <c r="H12" s="18">
        <v>331.3</v>
      </c>
      <c r="I12" s="18">
        <v>90.7</v>
      </c>
      <c r="J12" s="18">
        <v>135.9</v>
      </c>
      <c r="K12" s="18">
        <v>8.6</v>
      </c>
      <c r="M12" s="13" t="s">
        <v>19</v>
      </c>
      <c r="N12" s="13">
        <v>5.5</v>
      </c>
      <c r="O12" s="13" t="s">
        <v>19</v>
      </c>
      <c r="P12" s="13">
        <v>9.5</v>
      </c>
      <c r="Q12" s="13"/>
      <c r="U12" s="14">
        <f t="shared" si="1"/>
        <v>0</v>
      </c>
    </row>
    <row r="13" spans="1:21" s="11" customFormat="1">
      <c r="A13" s="11">
        <v>2013</v>
      </c>
      <c r="B13" s="15">
        <v>1218.8</v>
      </c>
      <c r="C13" s="12">
        <v>647.79999999999995</v>
      </c>
      <c r="D13" s="17">
        <f t="shared" si="0"/>
        <v>19.799999999999955</v>
      </c>
      <c r="E13" s="6">
        <v>315.2</v>
      </c>
      <c r="F13" s="6">
        <v>312.8</v>
      </c>
      <c r="G13" s="15">
        <v>571</v>
      </c>
      <c r="H13" s="18">
        <v>339.6</v>
      </c>
      <c r="I13" s="18">
        <v>92.5</v>
      </c>
      <c r="J13" s="18">
        <v>130</v>
      </c>
      <c r="K13" s="18">
        <v>8.9</v>
      </c>
      <c r="M13" s="13" t="s">
        <v>19</v>
      </c>
      <c r="N13" s="13">
        <v>5.0999999999999996</v>
      </c>
      <c r="O13" s="13" t="s">
        <v>19</v>
      </c>
      <c r="P13" s="13">
        <v>9.6999999999999993</v>
      </c>
      <c r="Q13" s="13"/>
      <c r="U13" s="14">
        <f t="shared" si="1"/>
        <v>0</v>
      </c>
    </row>
    <row r="14" spans="1:21" s="11" customFormat="1">
      <c r="A14" s="11">
        <v>2014</v>
      </c>
      <c r="B14" s="15">
        <v>1160.4000000000001</v>
      </c>
      <c r="C14" s="12">
        <v>614.6</v>
      </c>
      <c r="D14" s="17">
        <f t="shared" si="0"/>
        <v>18.600000000000023</v>
      </c>
      <c r="E14" s="6">
        <v>295.3</v>
      </c>
      <c r="F14" s="6">
        <v>300.7</v>
      </c>
      <c r="G14" s="15">
        <v>545.79999999999995</v>
      </c>
      <c r="H14" s="18">
        <v>329.1</v>
      </c>
      <c r="I14" s="18">
        <v>86.4</v>
      </c>
      <c r="J14" s="18">
        <v>121.6</v>
      </c>
      <c r="K14" s="18">
        <v>8.6999999999999993</v>
      </c>
      <c r="M14" s="13" t="s">
        <v>19</v>
      </c>
      <c r="N14" s="13">
        <v>4.9000000000000004</v>
      </c>
      <c r="O14" s="13" t="s">
        <v>19</v>
      </c>
      <c r="P14" s="13">
        <v>8.8000000000000007</v>
      </c>
      <c r="Q14" s="13"/>
      <c r="U14" s="14">
        <f t="shared" si="1"/>
        <v>0</v>
      </c>
    </row>
    <row r="15" spans="1:21" s="11" customFormat="1">
      <c r="A15" s="11">
        <v>2015</v>
      </c>
      <c r="B15" s="15">
        <v>1214.5999999999999</v>
      </c>
      <c r="C15" s="12">
        <v>645.1</v>
      </c>
      <c r="D15" s="17">
        <f t="shared" si="0"/>
        <v>17.300000000000011</v>
      </c>
      <c r="E15" s="6">
        <v>309</v>
      </c>
      <c r="F15" s="6">
        <v>318.8</v>
      </c>
      <c r="G15" s="15">
        <v>569.5</v>
      </c>
      <c r="H15" s="18">
        <v>345.7</v>
      </c>
      <c r="I15" s="18">
        <v>92.3</v>
      </c>
      <c r="J15" s="18">
        <v>123.1</v>
      </c>
      <c r="K15" s="18">
        <v>8.4</v>
      </c>
      <c r="M15" s="13" t="s">
        <v>19</v>
      </c>
      <c r="N15" s="13">
        <v>4.5</v>
      </c>
      <c r="O15" s="13" t="s">
        <v>19</v>
      </c>
      <c r="P15" s="13">
        <v>8.3000000000000007</v>
      </c>
      <c r="Q15" s="13"/>
      <c r="U15" s="14">
        <f t="shared" si="1"/>
        <v>0</v>
      </c>
    </row>
    <row r="16" spans="1:21" s="11" customFormat="1">
      <c r="A16" s="11">
        <v>2016</v>
      </c>
      <c r="B16" s="15">
        <v>1220.8</v>
      </c>
      <c r="C16" s="12">
        <v>649.20000000000005</v>
      </c>
      <c r="D16" s="17">
        <f t="shared" si="0"/>
        <v>15.800000000000068</v>
      </c>
      <c r="E16" s="6">
        <v>319.7</v>
      </c>
      <c r="F16" s="6">
        <v>313.7</v>
      </c>
      <c r="G16" s="15">
        <v>571.6</v>
      </c>
      <c r="H16" s="18">
        <v>341.7</v>
      </c>
      <c r="I16" s="18">
        <v>99.5</v>
      </c>
      <c r="J16" s="18">
        <v>122.6</v>
      </c>
      <c r="K16" s="18">
        <v>7.8</v>
      </c>
      <c r="M16" s="13" t="s">
        <v>19</v>
      </c>
      <c r="N16" s="13">
        <v>4</v>
      </c>
      <c r="O16" s="13" t="s">
        <v>19</v>
      </c>
      <c r="P16" s="13">
        <v>8.1999999999999993</v>
      </c>
      <c r="Q16" s="13"/>
      <c r="U16" s="14">
        <f t="shared" si="1"/>
        <v>0</v>
      </c>
    </row>
    <row r="17" spans="1:21" s="11" customFormat="1">
      <c r="A17" s="11">
        <v>2017</v>
      </c>
      <c r="B17" s="15">
        <v>1235</v>
      </c>
      <c r="C17" s="12">
        <v>647.5</v>
      </c>
      <c r="D17" s="17">
        <f t="shared" si="0"/>
        <v>15.699999999999989</v>
      </c>
      <c r="E17" s="6">
        <v>322.8</v>
      </c>
      <c r="F17" s="6">
        <v>309</v>
      </c>
      <c r="G17" s="15">
        <v>587.5</v>
      </c>
      <c r="H17" s="18">
        <v>350.6</v>
      </c>
      <c r="I17" s="18">
        <v>101.7</v>
      </c>
      <c r="J17" s="18">
        <v>126.6</v>
      </c>
      <c r="K17" s="18">
        <v>8.6</v>
      </c>
      <c r="M17" s="13" t="s">
        <v>19</v>
      </c>
      <c r="N17" s="13">
        <v>3.7</v>
      </c>
      <c r="O17" s="13" t="s">
        <v>19</v>
      </c>
      <c r="P17" s="13">
        <v>8.1999999999999993</v>
      </c>
      <c r="Q17" s="13"/>
      <c r="U17" s="14">
        <f t="shared" si="1"/>
        <v>0</v>
      </c>
    </row>
    <row r="18" spans="1:21" s="11" customFormat="1">
      <c r="A18" s="11">
        <v>2018</v>
      </c>
      <c r="B18" s="15">
        <v>1229.8</v>
      </c>
      <c r="C18" s="12">
        <v>639.9</v>
      </c>
      <c r="D18" s="17">
        <f t="shared" si="0"/>
        <v>15.099999999999966</v>
      </c>
      <c r="E18" s="6">
        <v>316.2</v>
      </c>
      <c r="F18" s="6">
        <v>308.60000000000002</v>
      </c>
      <c r="G18" s="15">
        <v>589.9</v>
      </c>
      <c r="H18" s="18">
        <v>351.7</v>
      </c>
      <c r="I18" s="18">
        <v>101.9</v>
      </c>
      <c r="J18" s="18">
        <v>127.6</v>
      </c>
      <c r="K18" s="18">
        <v>8.6999999999999993</v>
      </c>
      <c r="M18" s="13" t="s">
        <v>19</v>
      </c>
      <c r="N18" s="13">
        <v>3.5</v>
      </c>
      <c r="O18" s="13" t="s">
        <v>19</v>
      </c>
      <c r="P18" s="13">
        <v>8.4</v>
      </c>
      <c r="Q18" s="13"/>
      <c r="U18" s="14">
        <f t="shared" si="1"/>
        <v>0</v>
      </c>
    </row>
    <row r="19" spans="1:21" s="11" customFormat="1">
      <c r="A19" s="11">
        <v>2019</v>
      </c>
      <c r="B19" s="15">
        <v>1218.0999999999999</v>
      </c>
      <c r="C19" s="12">
        <v>630.6</v>
      </c>
      <c r="D19" s="17">
        <f t="shared" si="0"/>
        <v>15.699999999999989</v>
      </c>
      <c r="E19" s="6">
        <v>307.3</v>
      </c>
      <c r="F19" s="6">
        <v>307.60000000000002</v>
      </c>
      <c r="G19" s="15">
        <v>587.5</v>
      </c>
      <c r="H19" s="18">
        <v>348.7</v>
      </c>
      <c r="I19" s="18">
        <v>102.4</v>
      </c>
      <c r="J19" s="18">
        <v>128.4</v>
      </c>
      <c r="K19" s="18">
        <v>8</v>
      </c>
      <c r="M19" s="13" t="s">
        <v>19</v>
      </c>
      <c r="N19" s="13">
        <v>4</v>
      </c>
      <c r="O19" s="13" t="s">
        <v>19</v>
      </c>
      <c r="P19" s="13">
        <v>8.1999999999999993</v>
      </c>
      <c r="Q19" s="13"/>
      <c r="U19" s="14">
        <f t="shared" si="1"/>
        <v>0</v>
      </c>
    </row>
    <row r="20" spans="1:21">
      <c r="A20" s="11">
        <v>2020</v>
      </c>
      <c r="B20" s="15">
        <v>1229</v>
      </c>
      <c r="C20" s="12">
        <v>636.4</v>
      </c>
      <c r="D20" s="17">
        <f t="shared" si="0"/>
        <v>14.800000000000011</v>
      </c>
      <c r="E20" s="6">
        <v>310.2</v>
      </c>
      <c r="F20" s="6">
        <v>311.39999999999998</v>
      </c>
      <c r="G20" s="15">
        <v>592.6</v>
      </c>
      <c r="H20" s="18">
        <v>349.1</v>
      </c>
      <c r="I20" s="18">
        <v>108.7</v>
      </c>
      <c r="J20" s="18">
        <v>126.6</v>
      </c>
      <c r="K20" s="18">
        <v>8.1999999999999993</v>
      </c>
      <c r="L20" s="11"/>
      <c r="M20" s="13" t="s">
        <v>19</v>
      </c>
      <c r="N20" s="13">
        <v>3.9</v>
      </c>
      <c r="O20" s="13" t="s">
        <v>19</v>
      </c>
      <c r="P20" s="13">
        <v>7.8</v>
      </c>
      <c r="U20" s="14">
        <f t="shared" si="1"/>
        <v>0</v>
      </c>
    </row>
    <row r="21" spans="1:21">
      <c r="A21" s="11">
        <v>2021</v>
      </c>
      <c r="B21" s="15">
        <v>1253.5999999999999</v>
      </c>
      <c r="C21" s="12">
        <v>658</v>
      </c>
      <c r="D21" s="17">
        <f t="shared" si="0"/>
        <v>15.800000000000011</v>
      </c>
      <c r="E21" s="6">
        <v>315.3</v>
      </c>
      <c r="F21" s="6">
        <v>326.89999999999998</v>
      </c>
      <c r="G21" s="15">
        <v>595.6</v>
      </c>
      <c r="H21" s="18">
        <v>345.1</v>
      </c>
      <c r="I21" s="18">
        <v>120.6</v>
      </c>
      <c r="J21" s="18">
        <v>122.8</v>
      </c>
      <c r="K21" s="18">
        <v>7.1</v>
      </c>
      <c r="L21" s="11"/>
      <c r="M21" s="13" t="s">
        <v>19</v>
      </c>
      <c r="N21" s="13">
        <v>4.5</v>
      </c>
      <c r="O21" s="13" t="s">
        <v>19</v>
      </c>
      <c r="P21" s="13">
        <v>7.5</v>
      </c>
      <c r="U21" s="14">
        <f t="shared" si="1"/>
        <v>0</v>
      </c>
    </row>
    <row r="22" spans="1:21">
      <c r="A22" s="11">
        <v>2022</v>
      </c>
      <c r="B22" s="15">
        <v>1227.5999999999999</v>
      </c>
      <c r="C22" s="12">
        <v>636.79999999999995</v>
      </c>
      <c r="D22" s="17">
        <f t="shared" si="0"/>
        <v>15.199999999999932</v>
      </c>
      <c r="E22" s="6">
        <v>304.10000000000002</v>
      </c>
      <c r="F22" s="6">
        <v>317.5</v>
      </c>
      <c r="G22" s="15">
        <v>590.79999999999995</v>
      </c>
      <c r="H22" s="18">
        <v>344.2</v>
      </c>
      <c r="I22" s="18">
        <v>121</v>
      </c>
      <c r="J22" s="18">
        <v>122.1</v>
      </c>
      <c r="K22" s="18">
        <v>3.5</v>
      </c>
      <c r="L22" s="11"/>
      <c r="M22" s="13" t="s">
        <v>19</v>
      </c>
      <c r="N22" s="13">
        <v>4.0999999999999996</v>
      </c>
      <c r="O22" s="13" t="s">
        <v>19</v>
      </c>
      <c r="P22" s="13">
        <v>7.4</v>
      </c>
      <c r="U22" s="14">
        <f t="shared" si="1"/>
        <v>0</v>
      </c>
    </row>
    <row r="23" spans="1:21">
      <c r="A23" s="11">
        <v>2023</v>
      </c>
      <c r="B23" s="15">
        <v>1226.0999999999999</v>
      </c>
      <c r="C23" s="12">
        <v>636.5</v>
      </c>
      <c r="D23" s="17">
        <f t="shared" si="0"/>
        <v>14.800000000000011</v>
      </c>
      <c r="E23" s="6">
        <v>297</v>
      </c>
      <c r="F23" s="6">
        <v>324.7</v>
      </c>
      <c r="G23" s="15">
        <v>589.6</v>
      </c>
      <c r="H23" s="18">
        <v>343.8</v>
      </c>
      <c r="I23" s="18">
        <v>118.5</v>
      </c>
      <c r="J23" s="18">
        <v>123</v>
      </c>
      <c r="K23" s="18">
        <v>4.3</v>
      </c>
      <c r="L23" s="11"/>
      <c r="M23" s="13" t="s">
        <v>19</v>
      </c>
      <c r="N23" s="13">
        <v>4</v>
      </c>
      <c r="O23" s="13" t="s">
        <v>19</v>
      </c>
      <c r="P23" s="13">
        <v>7.3</v>
      </c>
      <c r="U23" s="14">
        <f t="shared" si="1"/>
        <v>0</v>
      </c>
    </row>
    <row r="24" spans="1:21">
      <c r="A24" s="11">
        <v>2024</v>
      </c>
      <c r="B24" s="15">
        <v>1213.2</v>
      </c>
      <c r="C24" s="12">
        <v>628.9</v>
      </c>
      <c r="D24" s="17">
        <f t="shared" si="0"/>
        <v>11.499999999999943</v>
      </c>
      <c r="E24" s="6">
        <v>297.3</v>
      </c>
      <c r="F24" s="6">
        <v>320.10000000000002</v>
      </c>
      <c r="G24" s="15">
        <v>584.29999999999995</v>
      </c>
      <c r="H24" s="18">
        <v>354</v>
      </c>
      <c r="I24" s="18">
        <v>115.8</v>
      </c>
      <c r="J24" s="18">
        <v>111.7</v>
      </c>
      <c r="K24" s="18">
        <v>2.8</v>
      </c>
      <c r="L24" s="11"/>
      <c r="M24" s="13" t="s">
        <v>19</v>
      </c>
      <c r="N24" s="13">
        <v>3.8</v>
      </c>
      <c r="O24" s="13" t="s">
        <v>19</v>
      </c>
      <c r="P24" s="13">
        <v>4.4000000000000004</v>
      </c>
      <c r="U24" s="14">
        <f t="shared" si="1"/>
        <v>0</v>
      </c>
    </row>
    <row r="25" spans="1:21">
      <c r="A25" s="11">
        <v>2025</v>
      </c>
      <c r="B25" s="15">
        <v>1208.8</v>
      </c>
      <c r="C25" s="12">
        <v>629.4</v>
      </c>
      <c r="D25" s="17">
        <f t="shared" si="0"/>
        <v>11.299999999999955</v>
      </c>
      <c r="E25" s="6">
        <v>293.8</v>
      </c>
      <c r="F25" s="6">
        <v>324.3</v>
      </c>
      <c r="G25" s="15">
        <v>579.4</v>
      </c>
      <c r="H25" s="18">
        <v>352.5</v>
      </c>
      <c r="I25" s="18">
        <v>115.7</v>
      </c>
      <c r="J25" s="18">
        <v>109.1</v>
      </c>
      <c r="K25" s="18">
        <v>2.1</v>
      </c>
      <c r="L25" s="11"/>
      <c r="M25" s="13" t="s">
        <v>19</v>
      </c>
      <c r="N25" s="13">
        <v>3.7</v>
      </c>
      <c r="O25" s="13" t="s">
        <v>19</v>
      </c>
      <c r="P25" s="13">
        <v>4.5</v>
      </c>
      <c r="U25" s="14">
        <f t="shared" si="1"/>
        <v>0</v>
      </c>
    </row>
    <row r="26" spans="1:21">
      <c r="A26" s="11">
        <v>2026</v>
      </c>
      <c r="B26" s="15"/>
      <c r="C26" s="12"/>
      <c r="D26" s="17">
        <f t="shared" si="0"/>
        <v>0</v>
      </c>
      <c r="G26" s="15"/>
      <c r="H26" s="18"/>
      <c r="I26" s="18"/>
      <c r="J26" s="18"/>
      <c r="K26" s="18"/>
      <c r="L26" s="11"/>
      <c r="M26" s="13"/>
      <c r="N26" s="13"/>
      <c r="O26" s="13"/>
      <c r="P26" s="13"/>
      <c r="U26" s="14">
        <f t="shared" si="1"/>
        <v>0</v>
      </c>
    </row>
    <row r="27" spans="1:21">
      <c r="G27" s="15"/>
    </row>
    <row r="28" spans="1:21">
      <c r="G28" s="15"/>
    </row>
    <row r="29" spans="1:21">
      <c r="G29" s="15"/>
    </row>
    <row r="30" spans="1:21">
      <c r="G30" s="15"/>
    </row>
    <row r="31" spans="1:21">
      <c r="G31" s="15"/>
    </row>
    <row r="32" spans="1:21">
      <c r="G32" s="15"/>
    </row>
    <row r="33" spans="7:7">
      <c r="G33" s="15"/>
    </row>
    <row r="34" spans="7:7">
      <c r="G34" s="15"/>
    </row>
    <row r="35" spans="7:7">
      <c r="G35" s="15"/>
    </row>
    <row r="36" spans="7:7">
      <c r="G36" s="15"/>
    </row>
    <row r="37" spans="7:7">
      <c r="G37" s="15"/>
    </row>
    <row r="38" spans="7:7">
      <c r="G38" s="15"/>
    </row>
    <row r="39" spans="7:7">
      <c r="G39" s="15"/>
    </row>
    <row r="40" spans="7:7">
      <c r="G40" s="15"/>
    </row>
    <row r="41" spans="7:7">
      <c r="G41" s="15"/>
    </row>
    <row r="42" spans="7:7">
      <c r="G42" s="15"/>
    </row>
    <row r="43" spans="7:7">
      <c r="G43" s="15"/>
    </row>
    <row r="44" spans="7:7">
      <c r="G44" s="15"/>
    </row>
    <row r="45" spans="7:7">
      <c r="G45" s="15"/>
    </row>
    <row r="46" spans="7:7">
      <c r="G46" s="15"/>
    </row>
    <row r="47" spans="7:7">
      <c r="G47" s="15"/>
    </row>
    <row r="48" spans="7:7">
      <c r="G48" s="15"/>
    </row>
    <row r="49" spans="7:7">
      <c r="G49" s="15"/>
    </row>
    <row r="50" spans="7:7">
      <c r="G50" s="15"/>
    </row>
    <row r="51" spans="7:7">
      <c r="G51" s="15"/>
    </row>
    <row r="52" spans="7:7">
      <c r="G52" s="15"/>
    </row>
    <row r="53" spans="7:7">
      <c r="G53" s="15"/>
    </row>
    <row r="54" spans="7:7">
      <c r="G54" s="15"/>
    </row>
    <row r="55" spans="7:7">
      <c r="G55" s="15"/>
    </row>
    <row r="56" spans="7:7">
      <c r="G56" s="15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Total-Jan</vt:lpstr>
      <vt:lpstr>Sows-Jan</vt:lpstr>
      <vt:lpstr>Total-July</vt:lpstr>
      <vt:lpstr>Sows-July</vt:lpstr>
    </vt:vector>
  </TitlesOfParts>
  <Company>Colorado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Dodd-Zakely,Brandon</dc:creator>
  <cp:lastModifiedBy>Dodd-Zakely,Brandon</cp:lastModifiedBy>
  <dcterms:created xsi:type="dcterms:W3CDTF">2025-08-28T16:35:14Z</dcterms:created>
  <dcterms:modified xsi:type="dcterms:W3CDTF">2025-08-28T16:35:14Z</dcterms:modified>
</cp:coreProperties>
</file>