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I:\LMICweb2023\tac\spreadsheets\international\"/>
    </mc:Choice>
  </mc:AlternateContent>
  <xr:revisionPtr revIDLastSave="0" documentId="8_{AF9133B1-4723-4225-A275-AE3640F21319}" xr6:coauthVersionLast="47" xr6:coauthVersionMax="47" xr10:uidLastSave="{00000000-0000-0000-0000-000000000000}"/>
  <bookViews>
    <workbookView xWindow="-57720" yWindow="-120" windowWidth="29040" windowHeight="15840" activeTab="1" xr2:uid="{E2A96516-E57F-4BCC-86DB-609F3B4CE4DB}"/>
  </bookViews>
  <sheets>
    <sheet name="Notes" sheetId="4" r:id="rId1"/>
    <sheet name="A"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572" i="5" l="1"/>
  <c r="P1572" i="5"/>
  <c r="N1572" i="5"/>
  <c r="X1572" i="5" s="1"/>
  <c r="I1572" i="5"/>
  <c r="G1572" i="5"/>
  <c r="Q1571" i="5"/>
  <c r="P1571" i="5"/>
  <c r="N1571" i="5"/>
  <c r="X1571" i="5" s="1"/>
  <c r="I1571" i="5"/>
  <c r="G1571" i="5"/>
  <c r="X1570" i="5"/>
  <c r="Q1570" i="5"/>
  <c r="P1570" i="5"/>
  <c r="N1570" i="5"/>
  <c r="I1570" i="5"/>
  <c r="G1570" i="5"/>
  <c r="Q1569" i="5"/>
  <c r="P1569" i="5"/>
  <c r="N1569" i="5"/>
  <c r="X1569" i="5" s="1"/>
  <c r="I1569" i="5"/>
  <c r="G1569" i="5"/>
  <c r="Q1568" i="5"/>
  <c r="P1568" i="5"/>
  <c r="N1568" i="5"/>
  <c r="X1568" i="5" s="1"/>
  <c r="I1568" i="5"/>
  <c r="G1568" i="5"/>
  <c r="X1567" i="5"/>
  <c r="Q1567" i="5"/>
  <c r="P1567" i="5"/>
  <c r="N1567" i="5"/>
  <c r="I1567" i="5"/>
  <c r="G1567" i="5"/>
  <c r="X1566" i="5"/>
  <c r="Q1566" i="5"/>
  <c r="P1566" i="5"/>
  <c r="N1566" i="5"/>
  <c r="I1566" i="5"/>
  <c r="G1566" i="5"/>
  <c r="Q1565" i="5"/>
  <c r="P1565" i="5"/>
  <c r="N1565" i="5"/>
  <c r="X1565" i="5" s="1"/>
  <c r="I1565" i="5"/>
  <c r="G1565" i="5"/>
  <c r="Q1564" i="5"/>
  <c r="P1564" i="5"/>
  <c r="N1564" i="5"/>
  <c r="X1564" i="5" s="1"/>
  <c r="I1564" i="5"/>
  <c r="G1564" i="5"/>
  <c r="X1563" i="5"/>
  <c r="Q1563" i="5"/>
  <c r="P1563" i="5"/>
  <c r="N1563" i="5"/>
  <c r="I1563" i="5"/>
  <c r="G1563" i="5"/>
  <c r="X1562" i="5"/>
  <c r="Q1562" i="5"/>
  <c r="P1562" i="5"/>
  <c r="N1562" i="5"/>
  <c r="I1562" i="5"/>
  <c r="G1562" i="5"/>
  <c r="Q1561" i="5"/>
  <c r="P1561" i="5"/>
  <c r="N1561" i="5"/>
  <c r="X1561" i="5" s="1"/>
  <c r="I1561" i="5"/>
  <c r="G1561" i="5"/>
  <c r="Q1560" i="5"/>
  <c r="P1560" i="5"/>
  <c r="N1560" i="5"/>
  <c r="X1560" i="5" s="1"/>
  <c r="I1560" i="5"/>
  <c r="G1560" i="5"/>
  <c r="X1559" i="5"/>
  <c r="Q1559" i="5"/>
  <c r="P1559" i="5"/>
  <c r="N1559" i="5"/>
  <c r="I1559" i="5"/>
  <c r="G1559" i="5"/>
  <c r="X1558" i="5"/>
  <c r="Q1558" i="5"/>
  <c r="P1558" i="5"/>
  <c r="N1558" i="5"/>
  <c r="I1558" i="5"/>
  <c r="G1558" i="5"/>
  <c r="Q1557" i="5"/>
  <c r="P1557" i="5"/>
  <c r="N1557" i="5"/>
  <c r="X1557" i="5" s="1"/>
  <c r="I1557" i="5"/>
  <c r="G1557" i="5"/>
  <c r="Q1556" i="5"/>
  <c r="P1556" i="5"/>
  <c r="N1556" i="5"/>
  <c r="X1556" i="5" s="1"/>
  <c r="I1556" i="5"/>
  <c r="G1556" i="5"/>
  <c r="X1555" i="5"/>
  <c r="Q1555" i="5"/>
  <c r="P1555" i="5"/>
  <c r="N1555" i="5"/>
  <c r="I1555" i="5"/>
  <c r="G1555" i="5"/>
  <c r="X1554" i="5"/>
  <c r="Q1554" i="5"/>
  <c r="P1554" i="5"/>
  <c r="N1554" i="5"/>
  <c r="I1554" i="5"/>
  <c r="G1554" i="5"/>
  <c r="Q1553" i="5"/>
  <c r="P1553" i="5"/>
  <c r="N1553" i="5"/>
  <c r="X1553" i="5" s="1"/>
  <c r="I1553" i="5"/>
  <c r="G1553" i="5"/>
  <c r="Q1552" i="5"/>
  <c r="P1552" i="5"/>
  <c r="N1552" i="5"/>
  <c r="X1552" i="5" s="1"/>
  <c r="I1552" i="5"/>
  <c r="G1552" i="5"/>
  <c r="X1551" i="5"/>
  <c r="Q1551" i="5"/>
  <c r="P1551" i="5"/>
  <c r="N1551" i="5"/>
  <c r="I1551" i="5"/>
  <c r="G1551" i="5"/>
  <c r="X1550" i="5"/>
  <c r="Q1550" i="5"/>
  <c r="P1550" i="5"/>
  <c r="N1550" i="5"/>
  <c r="I1550" i="5"/>
  <c r="G1550" i="5"/>
  <c r="Q1549" i="5"/>
  <c r="P1549" i="5"/>
  <c r="N1549" i="5"/>
  <c r="X1549" i="5" s="1"/>
  <c r="I1549" i="5"/>
  <c r="G1549" i="5"/>
  <c r="Q1548" i="5"/>
  <c r="P1548" i="5"/>
  <c r="N1548" i="5"/>
  <c r="X1548" i="5" s="1"/>
  <c r="I1548" i="5"/>
  <c r="G1548" i="5"/>
  <c r="X1547" i="5"/>
  <c r="Q1547" i="5"/>
  <c r="P1547" i="5"/>
  <c r="N1547" i="5"/>
  <c r="I1547" i="5"/>
  <c r="G1547" i="5"/>
  <c r="X1546" i="5"/>
  <c r="Q1546" i="5"/>
  <c r="P1546" i="5"/>
  <c r="N1546" i="5"/>
  <c r="I1546" i="5"/>
  <c r="G1546" i="5"/>
  <c r="Q1545" i="5"/>
  <c r="P1545" i="5"/>
  <c r="N1545" i="5"/>
  <c r="X1545" i="5" s="1"/>
  <c r="I1545" i="5"/>
  <c r="G1545" i="5"/>
  <c r="Q1544" i="5"/>
  <c r="P1544" i="5"/>
  <c r="N1544" i="5"/>
  <c r="X1544" i="5" s="1"/>
  <c r="I1544" i="5"/>
  <c r="G1544" i="5"/>
  <c r="X1543" i="5"/>
  <c r="Q1543" i="5"/>
  <c r="P1543" i="5"/>
  <c r="N1543" i="5"/>
  <c r="I1543" i="5"/>
  <c r="G1543" i="5"/>
  <c r="X1542" i="5"/>
  <c r="Q1542" i="5"/>
  <c r="P1542" i="5"/>
  <c r="N1542" i="5"/>
  <c r="I1542" i="5"/>
  <c r="G1542" i="5"/>
  <c r="Q1541" i="5"/>
  <c r="P1541" i="5"/>
  <c r="N1541" i="5"/>
  <c r="X1541" i="5" s="1"/>
  <c r="I1541" i="5"/>
  <c r="G1541" i="5"/>
  <c r="Q1540" i="5"/>
  <c r="P1540" i="5"/>
  <c r="N1540" i="5"/>
  <c r="X1540" i="5" s="1"/>
  <c r="I1540" i="5"/>
  <c r="G1540" i="5"/>
  <c r="X1539" i="5"/>
  <c r="Q1539" i="5"/>
  <c r="P1539" i="5"/>
  <c r="N1539" i="5"/>
  <c r="I1539" i="5"/>
  <c r="G1539" i="5"/>
  <c r="X1538" i="5"/>
  <c r="Q1538" i="5"/>
  <c r="P1538" i="5"/>
  <c r="N1538" i="5"/>
  <c r="I1538" i="5"/>
  <c r="G1538" i="5"/>
  <c r="Q1537" i="5"/>
  <c r="P1537" i="5"/>
  <c r="N1537" i="5"/>
  <c r="X1537" i="5" s="1"/>
  <c r="I1537" i="5"/>
  <c r="G1537" i="5"/>
  <c r="P1536" i="5"/>
  <c r="N1536" i="5"/>
  <c r="X1536" i="5" s="1"/>
  <c r="X1535" i="5"/>
  <c r="P1535" i="5"/>
  <c r="N1535" i="5"/>
  <c r="X1534" i="5"/>
  <c r="P1534" i="5"/>
  <c r="N1534" i="5"/>
  <c r="P1533" i="5"/>
  <c r="N1533" i="5"/>
  <c r="X1533" i="5" s="1"/>
  <c r="P1532" i="5"/>
  <c r="N1532" i="5"/>
  <c r="X1532" i="5" s="1"/>
  <c r="X1531" i="5"/>
  <c r="P1531" i="5"/>
  <c r="N1531" i="5"/>
  <c r="X1530" i="5"/>
  <c r="P1530" i="5"/>
  <c r="N1530" i="5"/>
  <c r="P1529" i="5"/>
  <c r="N1529" i="5"/>
  <c r="X1529" i="5" s="1"/>
  <c r="P1528" i="5"/>
  <c r="N1528" i="5"/>
  <c r="X1528" i="5" s="1"/>
  <c r="X1527" i="5"/>
  <c r="P1527" i="5"/>
  <c r="N1527" i="5"/>
  <c r="X1526" i="5"/>
  <c r="P1526" i="5"/>
  <c r="N1526" i="5"/>
  <c r="P1525" i="5"/>
  <c r="N1525" i="5"/>
  <c r="X1525" i="5" s="1"/>
  <c r="P1524" i="5"/>
  <c r="N1524" i="5"/>
  <c r="X1524" i="5" s="1"/>
  <c r="X1523" i="5"/>
  <c r="P1523" i="5"/>
  <c r="N1523" i="5"/>
  <c r="X1522" i="5"/>
  <c r="Q1522" i="5"/>
  <c r="Q1523" i="5" s="1"/>
  <c r="Q1524" i="5" s="1"/>
  <c r="Q1525" i="5" s="1"/>
  <c r="Q1526" i="5" s="1"/>
  <c r="Q1527" i="5" s="1"/>
  <c r="Q1528" i="5" s="1"/>
  <c r="Q1529" i="5" s="1"/>
  <c r="Q1530" i="5" s="1"/>
  <c r="Q1531" i="5" s="1"/>
  <c r="Q1532" i="5" s="1"/>
  <c r="Q1533" i="5" s="1"/>
  <c r="Q1534" i="5" s="1"/>
  <c r="Q1535" i="5" s="1"/>
  <c r="Q1536" i="5" s="1"/>
  <c r="P1522" i="5"/>
  <c r="N1522" i="5"/>
  <c r="Q1521" i="5"/>
  <c r="P1521" i="5"/>
  <c r="N1521" i="5"/>
  <c r="X1521" i="5" s="1"/>
  <c r="I1521" i="5"/>
  <c r="I1522" i="5" s="1"/>
  <c r="I1523" i="5" s="1"/>
  <c r="I1524" i="5" s="1"/>
  <c r="I1525" i="5" s="1"/>
  <c r="I1526" i="5" s="1"/>
  <c r="I1527" i="5" s="1"/>
  <c r="I1528" i="5" s="1"/>
  <c r="I1529" i="5" s="1"/>
  <c r="I1530" i="5" s="1"/>
  <c r="I1531" i="5" s="1"/>
  <c r="I1532" i="5" s="1"/>
  <c r="I1533" i="5" s="1"/>
  <c r="I1534" i="5" s="1"/>
  <c r="I1535" i="5" s="1"/>
  <c r="I1536" i="5" s="1"/>
  <c r="P1520" i="5"/>
  <c r="N1520" i="5"/>
  <c r="X1520" i="5" s="1"/>
  <c r="X1519" i="5"/>
  <c r="P1519" i="5"/>
  <c r="N1519" i="5"/>
  <c r="X1518" i="5"/>
  <c r="P1518" i="5"/>
  <c r="N1518" i="5"/>
  <c r="P1517" i="5"/>
  <c r="N1517" i="5"/>
  <c r="X1517" i="5" s="1"/>
  <c r="P1516" i="5"/>
  <c r="N1516" i="5"/>
  <c r="X1516" i="5" s="1"/>
  <c r="X1515" i="5"/>
  <c r="P1515" i="5"/>
  <c r="N1515" i="5"/>
  <c r="X1514" i="5"/>
  <c r="P1514" i="5"/>
  <c r="N1514" i="5"/>
  <c r="P1513" i="5"/>
  <c r="N1513" i="5"/>
  <c r="X1513" i="5" s="1"/>
  <c r="P1512" i="5"/>
  <c r="N1512" i="5"/>
  <c r="X1512" i="5" s="1"/>
  <c r="X1511" i="5"/>
  <c r="P1511" i="5"/>
  <c r="N1511" i="5"/>
  <c r="X1510" i="5"/>
  <c r="P1510" i="5"/>
  <c r="N1510" i="5"/>
  <c r="P1509" i="5"/>
  <c r="N1509" i="5"/>
  <c r="X1509" i="5" s="1"/>
  <c r="P1508" i="5"/>
  <c r="N1508" i="5"/>
  <c r="X1508" i="5" s="1"/>
  <c r="X1507" i="5"/>
  <c r="P1507" i="5"/>
  <c r="N1507" i="5"/>
  <c r="X1506" i="5"/>
  <c r="P1506" i="5"/>
  <c r="N1506" i="5"/>
  <c r="P1505" i="5"/>
  <c r="N1505" i="5"/>
  <c r="X1505" i="5" s="1"/>
  <c r="P1504" i="5"/>
  <c r="N1504" i="5"/>
  <c r="X1504" i="5" s="1"/>
  <c r="X1503" i="5"/>
  <c r="P1503" i="5"/>
  <c r="N1503" i="5"/>
  <c r="X1502" i="5"/>
  <c r="P1502" i="5"/>
  <c r="N1502" i="5"/>
  <c r="P1501" i="5"/>
  <c r="N1501" i="5"/>
  <c r="X1501" i="5" s="1"/>
  <c r="P1500" i="5"/>
  <c r="N1500" i="5"/>
  <c r="X1500" i="5" s="1"/>
  <c r="X1499" i="5"/>
  <c r="P1499" i="5"/>
  <c r="N1499" i="5"/>
  <c r="X1498" i="5"/>
  <c r="P1498" i="5"/>
  <c r="N1498" i="5"/>
  <c r="P1497" i="5"/>
  <c r="N1497" i="5"/>
  <c r="X1497" i="5" s="1"/>
  <c r="P1496" i="5"/>
  <c r="N1496" i="5"/>
  <c r="X1496" i="5" s="1"/>
  <c r="X1495" i="5"/>
  <c r="P1495" i="5"/>
  <c r="N1495" i="5"/>
  <c r="X1494" i="5"/>
  <c r="P1494" i="5"/>
  <c r="N1494" i="5"/>
  <c r="P1493" i="5"/>
  <c r="N1493" i="5"/>
  <c r="X1493" i="5" s="1"/>
  <c r="P1492" i="5"/>
  <c r="N1492" i="5"/>
  <c r="X1492" i="5" s="1"/>
  <c r="X1491" i="5"/>
  <c r="P1491" i="5"/>
  <c r="N1491" i="5"/>
  <c r="X1490" i="5"/>
  <c r="P1490" i="5"/>
  <c r="N1490" i="5"/>
  <c r="P1489" i="5"/>
  <c r="N1489" i="5"/>
  <c r="X1489" i="5" s="1"/>
  <c r="P1488" i="5"/>
  <c r="N1488" i="5"/>
  <c r="X1488" i="5" s="1"/>
  <c r="X1487" i="5"/>
  <c r="P1487" i="5"/>
  <c r="N1487" i="5"/>
  <c r="X1486" i="5"/>
  <c r="P1486" i="5"/>
  <c r="N1486" i="5"/>
  <c r="P1485" i="5"/>
  <c r="N1485" i="5"/>
  <c r="X1485" i="5" s="1"/>
  <c r="P1484" i="5"/>
  <c r="N1484" i="5"/>
  <c r="X1484" i="5" s="1"/>
  <c r="X1483" i="5"/>
  <c r="P1483" i="5"/>
  <c r="N1483" i="5"/>
  <c r="X1482" i="5"/>
  <c r="P1482" i="5"/>
  <c r="N1482" i="5"/>
  <c r="P1481" i="5"/>
  <c r="N1481" i="5"/>
  <c r="X1481" i="5" s="1"/>
  <c r="P1480" i="5"/>
  <c r="N1480" i="5"/>
  <c r="X1480" i="5" s="1"/>
  <c r="X1479" i="5"/>
  <c r="P1479" i="5"/>
  <c r="N1479" i="5"/>
  <c r="X1478" i="5"/>
  <c r="Q1478" i="5"/>
  <c r="Q1479" i="5" s="1"/>
  <c r="Q1480" i="5" s="1"/>
  <c r="Q1481" i="5" s="1"/>
  <c r="Q1482" i="5" s="1"/>
  <c r="Q1483" i="5" s="1"/>
  <c r="Q1484" i="5" s="1"/>
  <c r="Q1485" i="5" s="1"/>
  <c r="Q1486" i="5" s="1"/>
  <c r="Q1487" i="5" s="1"/>
  <c r="Q1488" i="5" s="1"/>
  <c r="Q1489" i="5" s="1"/>
  <c r="Q1490" i="5" s="1"/>
  <c r="Q1491" i="5" s="1"/>
  <c r="Q1492" i="5" s="1"/>
  <c r="Q1493" i="5" s="1"/>
  <c r="Q1494" i="5" s="1"/>
  <c r="Q1495" i="5" s="1"/>
  <c r="Q1496" i="5" s="1"/>
  <c r="Q1497" i="5" s="1"/>
  <c r="Q1498" i="5" s="1"/>
  <c r="Q1499" i="5" s="1"/>
  <c r="Q1500" i="5" s="1"/>
  <c r="Q1501" i="5" s="1"/>
  <c r="Q1502" i="5" s="1"/>
  <c r="Q1503" i="5" s="1"/>
  <c r="Q1504" i="5" s="1"/>
  <c r="Q1505" i="5" s="1"/>
  <c r="Q1506" i="5" s="1"/>
  <c r="Q1507" i="5" s="1"/>
  <c r="Q1508" i="5" s="1"/>
  <c r="Q1509" i="5" s="1"/>
  <c r="Q1510" i="5" s="1"/>
  <c r="Q1511" i="5" s="1"/>
  <c r="Q1512" i="5" s="1"/>
  <c r="Q1513" i="5" s="1"/>
  <c r="Q1514" i="5" s="1"/>
  <c r="Q1515" i="5" s="1"/>
  <c r="Q1516" i="5" s="1"/>
  <c r="Q1517" i="5" s="1"/>
  <c r="Q1518" i="5" s="1"/>
  <c r="Q1519" i="5" s="1"/>
  <c r="Q1520" i="5" s="1"/>
  <c r="P1478" i="5"/>
  <c r="N1478" i="5"/>
  <c r="P1477" i="5"/>
  <c r="N1477" i="5"/>
  <c r="X1477" i="5" s="1"/>
  <c r="P1476" i="5"/>
  <c r="N1476" i="5"/>
  <c r="X1476" i="5" s="1"/>
  <c r="I1476" i="5"/>
  <c r="I1477" i="5" s="1"/>
  <c r="I1478" i="5" s="1"/>
  <c r="I1479" i="5" s="1"/>
  <c r="I1480" i="5" s="1"/>
  <c r="I1481" i="5" s="1"/>
  <c r="I1482" i="5" s="1"/>
  <c r="I1483" i="5" s="1"/>
  <c r="I1484" i="5" s="1"/>
  <c r="I1485" i="5" s="1"/>
  <c r="I1486" i="5" s="1"/>
  <c r="I1487" i="5" s="1"/>
  <c r="I1488" i="5" s="1"/>
  <c r="I1489" i="5" s="1"/>
  <c r="I1490" i="5" s="1"/>
  <c r="I1491" i="5" s="1"/>
  <c r="I1492" i="5" s="1"/>
  <c r="I1493" i="5" s="1"/>
  <c r="I1494" i="5" s="1"/>
  <c r="I1495" i="5" s="1"/>
  <c r="I1496" i="5" s="1"/>
  <c r="I1497" i="5" s="1"/>
  <c r="I1498" i="5" s="1"/>
  <c r="I1499" i="5" s="1"/>
  <c r="I1500" i="5" s="1"/>
  <c r="I1501" i="5" s="1"/>
  <c r="I1502" i="5" s="1"/>
  <c r="I1503" i="5" s="1"/>
  <c r="I1504" i="5" s="1"/>
  <c r="I1505" i="5" s="1"/>
  <c r="I1506" i="5" s="1"/>
  <c r="I1507" i="5" s="1"/>
  <c r="I1508" i="5" s="1"/>
  <c r="I1509" i="5" s="1"/>
  <c r="I1510" i="5" s="1"/>
  <c r="I1511" i="5" s="1"/>
  <c r="I1512" i="5" s="1"/>
  <c r="I1513" i="5" s="1"/>
  <c r="I1514" i="5" s="1"/>
  <c r="I1515" i="5" s="1"/>
  <c r="I1516" i="5" s="1"/>
  <c r="I1517" i="5" s="1"/>
  <c r="I1518" i="5" s="1"/>
  <c r="I1519" i="5" s="1"/>
  <c r="I1520" i="5" s="1"/>
  <c r="G1476" i="5"/>
  <c r="G1477" i="5" s="1"/>
  <c r="G1478" i="5" s="1"/>
  <c r="G1479" i="5" s="1"/>
  <c r="G1480" i="5" s="1"/>
  <c r="G1481" i="5" s="1"/>
  <c r="G1482" i="5" s="1"/>
  <c r="G1483" i="5" s="1"/>
  <c r="G1484" i="5" s="1"/>
  <c r="G1485" i="5" s="1"/>
  <c r="G1486" i="5" s="1"/>
  <c r="G1487" i="5" s="1"/>
  <c r="G1488" i="5" s="1"/>
  <c r="G1489" i="5" s="1"/>
  <c r="G1490" i="5" s="1"/>
  <c r="G1491" i="5" s="1"/>
  <c r="G1492" i="5" s="1"/>
  <c r="G1493" i="5" s="1"/>
  <c r="G1494" i="5" s="1"/>
  <c r="G1495" i="5" s="1"/>
  <c r="G1496" i="5" s="1"/>
  <c r="G1497" i="5" s="1"/>
  <c r="G1498" i="5" s="1"/>
  <c r="G1499" i="5" s="1"/>
  <c r="G1500" i="5" s="1"/>
  <c r="G1501" i="5" s="1"/>
  <c r="G1502" i="5" s="1"/>
  <c r="G1503" i="5" s="1"/>
  <c r="G1504" i="5" s="1"/>
  <c r="G1505" i="5" s="1"/>
  <c r="G1506" i="5" s="1"/>
  <c r="G1507" i="5" s="1"/>
  <c r="G1508" i="5" s="1"/>
  <c r="G1509" i="5" s="1"/>
  <c r="G1510" i="5" s="1"/>
  <c r="G1511" i="5" s="1"/>
  <c r="G1512" i="5" s="1"/>
  <c r="G1513" i="5" s="1"/>
  <c r="G1514" i="5" s="1"/>
  <c r="G1515" i="5" s="1"/>
  <c r="G1516" i="5" s="1"/>
  <c r="G1517" i="5" s="1"/>
  <c r="G1518" i="5" s="1"/>
  <c r="G1519" i="5" s="1"/>
  <c r="G1520" i="5" s="1"/>
  <c r="G1521" i="5" s="1"/>
  <c r="G1522" i="5" s="1"/>
  <c r="G1523" i="5" s="1"/>
  <c r="G1524" i="5" s="1"/>
  <c r="G1525" i="5" s="1"/>
  <c r="G1526" i="5" s="1"/>
  <c r="G1527" i="5" s="1"/>
  <c r="G1528" i="5" s="1"/>
  <c r="G1529" i="5" s="1"/>
  <c r="G1530" i="5" s="1"/>
  <c r="G1531" i="5" s="1"/>
  <c r="G1532" i="5" s="1"/>
  <c r="G1533" i="5" s="1"/>
  <c r="G1534" i="5" s="1"/>
  <c r="G1535" i="5" s="1"/>
  <c r="G1536" i="5" s="1"/>
  <c r="X1475" i="5"/>
  <c r="P1475" i="5"/>
  <c r="N1475" i="5"/>
  <c r="X1474" i="5"/>
  <c r="P1474" i="5"/>
  <c r="N1474" i="5"/>
  <c r="P1473" i="5"/>
  <c r="N1473" i="5"/>
  <c r="X1473" i="5" s="1"/>
  <c r="P1472" i="5"/>
  <c r="N1472" i="5"/>
  <c r="X1472" i="5" s="1"/>
  <c r="X1471" i="5"/>
  <c r="P1471" i="5"/>
  <c r="N1471" i="5"/>
  <c r="X1470" i="5"/>
  <c r="Q1470" i="5"/>
  <c r="Q1471" i="5" s="1"/>
  <c r="Q1472" i="5" s="1"/>
  <c r="Q1473" i="5" s="1"/>
  <c r="Q1474" i="5" s="1"/>
  <c r="Q1475" i="5" s="1"/>
  <c r="Q1476" i="5" s="1"/>
  <c r="Q1477" i="5" s="1"/>
  <c r="P1470" i="5"/>
  <c r="N1470" i="5"/>
  <c r="Q1469" i="5"/>
  <c r="P1469" i="5"/>
  <c r="N1469" i="5"/>
  <c r="X1469" i="5" s="1"/>
  <c r="I1469" i="5"/>
  <c r="I1470" i="5" s="1"/>
  <c r="I1471" i="5" s="1"/>
  <c r="I1472" i="5" s="1"/>
  <c r="I1473" i="5" s="1"/>
  <c r="I1474" i="5" s="1"/>
  <c r="I1475" i="5" s="1"/>
  <c r="G1469" i="5"/>
  <c r="G1470" i="5" s="1"/>
  <c r="G1471" i="5" s="1"/>
  <c r="G1472" i="5" s="1"/>
  <c r="G1473" i="5" s="1"/>
  <c r="G1474" i="5" s="1"/>
  <c r="G1475" i="5" s="1"/>
  <c r="P1468" i="5"/>
  <c r="N1468" i="5"/>
  <c r="X1468" i="5" s="1"/>
  <c r="X1467" i="5"/>
  <c r="P1467" i="5"/>
  <c r="N1467" i="5"/>
  <c r="X1466" i="5"/>
  <c r="P1466" i="5"/>
  <c r="N1466" i="5"/>
  <c r="P1465" i="5"/>
  <c r="N1465" i="5"/>
  <c r="X1465" i="5" s="1"/>
  <c r="P1464" i="5"/>
  <c r="N1464" i="5"/>
  <c r="X1464" i="5" s="1"/>
  <c r="X1463" i="5"/>
  <c r="P1463" i="5"/>
  <c r="N1463" i="5"/>
  <c r="X1462" i="5"/>
  <c r="P1462" i="5"/>
  <c r="N1462" i="5"/>
  <c r="P1461" i="5"/>
  <c r="N1461" i="5"/>
  <c r="X1461" i="5" s="1"/>
  <c r="P1460" i="5"/>
  <c r="N1460" i="5"/>
  <c r="X1460" i="5" s="1"/>
  <c r="X1459" i="5"/>
  <c r="P1459" i="5"/>
  <c r="N1459" i="5"/>
  <c r="X1458" i="5"/>
  <c r="P1458" i="5"/>
  <c r="N1458" i="5"/>
  <c r="P1457" i="5"/>
  <c r="N1457" i="5"/>
  <c r="X1457" i="5" s="1"/>
  <c r="P1456" i="5"/>
  <c r="N1456" i="5"/>
  <c r="X1456" i="5" s="1"/>
  <c r="X1455" i="5"/>
  <c r="P1455" i="5"/>
  <c r="N1455" i="5"/>
  <c r="X1454" i="5"/>
  <c r="P1454" i="5"/>
  <c r="N1454" i="5"/>
  <c r="P1453" i="5"/>
  <c r="N1453" i="5"/>
  <c r="X1453" i="5" s="1"/>
  <c r="P1452" i="5"/>
  <c r="N1452" i="5"/>
  <c r="X1452" i="5" s="1"/>
  <c r="X1451" i="5"/>
  <c r="P1451" i="5"/>
  <c r="N1451" i="5"/>
  <c r="X1450" i="5"/>
  <c r="P1450" i="5"/>
  <c r="N1450" i="5"/>
  <c r="P1449" i="5"/>
  <c r="N1449" i="5"/>
  <c r="X1449" i="5" s="1"/>
  <c r="P1448" i="5"/>
  <c r="N1448" i="5"/>
  <c r="X1448" i="5" s="1"/>
  <c r="X1447" i="5"/>
  <c r="P1447" i="5"/>
  <c r="N1447" i="5"/>
  <c r="X1446" i="5"/>
  <c r="P1446" i="5"/>
  <c r="N1446" i="5"/>
  <c r="P1445" i="5"/>
  <c r="N1445" i="5"/>
  <c r="X1445" i="5" s="1"/>
  <c r="P1444" i="5"/>
  <c r="N1444" i="5"/>
  <c r="X1444" i="5" s="1"/>
  <c r="X1443" i="5"/>
  <c r="P1443" i="5"/>
  <c r="N1443" i="5"/>
  <c r="X1442" i="5"/>
  <c r="P1442" i="5"/>
  <c r="N1442" i="5"/>
  <c r="P1441" i="5"/>
  <c r="N1441" i="5"/>
  <c r="X1441" i="5" s="1"/>
  <c r="P1440" i="5"/>
  <c r="N1440" i="5"/>
  <c r="X1440" i="5" s="1"/>
  <c r="X1439" i="5"/>
  <c r="P1439" i="5"/>
  <c r="N1439" i="5"/>
  <c r="X1438" i="5"/>
  <c r="P1438" i="5"/>
  <c r="N1438" i="5"/>
  <c r="P1437" i="5"/>
  <c r="N1437" i="5"/>
  <c r="X1437" i="5" s="1"/>
  <c r="P1436" i="5"/>
  <c r="N1436" i="5"/>
  <c r="X1436" i="5" s="1"/>
  <c r="X1435" i="5"/>
  <c r="P1435" i="5"/>
  <c r="N1435" i="5"/>
  <c r="X1434" i="5"/>
  <c r="P1434" i="5"/>
  <c r="N1434" i="5"/>
  <c r="P1433" i="5"/>
  <c r="N1433" i="5"/>
  <c r="X1433" i="5" s="1"/>
  <c r="P1432" i="5"/>
  <c r="N1432" i="5"/>
  <c r="X1432" i="5" s="1"/>
  <c r="X1431" i="5"/>
  <c r="P1431" i="5"/>
  <c r="N1431" i="5"/>
  <c r="X1430" i="5"/>
  <c r="P1430" i="5"/>
  <c r="N1430" i="5"/>
  <c r="P1429" i="5"/>
  <c r="N1429" i="5"/>
  <c r="X1429" i="5" s="1"/>
  <c r="P1428" i="5"/>
  <c r="N1428" i="5"/>
  <c r="X1428" i="5" s="1"/>
  <c r="X1427" i="5"/>
  <c r="P1427" i="5"/>
  <c r="N1427" i="5"/>
  <c r="X1426" i="5"/>
  <c r="P1426" i="5"/>
  <c r="N1426" i="5"/>
  <c r="P1425" i="5"/>
  <c r="N1425" i="5"/>
  <c r="X1425" i="5" s="1"/>
  <c r="P1424" i="5"/>
  <c r="N1424" i="5"/>
  <c r="X1424" i="5" s="1"/>
  <c r="X1423" i="5"/>
  <c r="P1423" i="5"/>
  <c r="N1423" i="5"/>
  <c r="X1422" i="5"/>
  <c r="P1422" i="5"/>
  <c r="N1422" i="5"/>
  <c r="P1421" i="5"/>
  <c r="N1421" i="5"/>
  <c r="X1421" i="5" s="1"/>
  <c r="P1420" i="5"/>
  <c r="N1420" i="5"/>
  <c r="X1420" i="5" s="1"/>
  <c r="I1420" i="5"/>
  <c r="I1421" i="5" s="1"/>
  <c r="I1422" i="5" s="1"/>
  <c r="I1423" i="5" s="1"/>
  <c r="I1424" i="5" s="1"/>
  <c r="I1425" i="5" s="1"/>
  <c r="I1426" i="5" s="1"/>
  <c r="I1427" i="5" s="1"/>
  <c r="I1428" i="5" s="1"/>
  <c r="I1429" i="5" s="1"/>
  <c r="I1430" i="5" s="1"/>
  <c r="I1431" i="5" s="1"/>
  <c r="I1432" i="5" s="1"/>
  <c r="I1433" i="5" s="1"/>
  <c r="I1434" i="5" s="1"/>
  <c r="I1435" i="5" s="1"/>
  <c r="I1436" i="5" s="1"/>
  <c r="I1437" i="5" s="1"/>
  <c r="I1438" i="5" s="1"/>
  <c r="I1439" i="5" s="1"/>
  <c r="I1440" i="5" s="1"/>
  <c r="I1441" i="5" s="1"/>
  <c r="I1442" i="5" s="1"/>
  <c r="I1443" i="5" s="1"/>
  <c r="I1444" i="5" s="1"/>
  <c r="I1445" i="5" s="1"/>
  <c r="I1446" i="5" s="1"/>
  <c r="I1447" i="5" s="1"/>
  <c r="I1448" i="5" s="1"/>
  <c r="I1449" i="5" s="1"/>
  <c r="I1450" i="5" s="1"/>
  <c r="I1451" i="5" s="1"/>
  <c r="I1452" i="5" s="1"/>
  <c r="I1453" i="5" s="1"/>
  <c r="I1454" i="5" s="1"/>
  <c r="I1455" i="5" s="1"/>
  <c r="I1456" i="5" s="1"/>
  <c r="I1457" i="5" s="1"/>
  <c r="I1458" i="5" s="1"/>
  <c r="I1459" i="5" s="1"/>
  <c r="I1460" i="5" s="1"/>
  <c r="I1461" i="5" s="1"/>
  <c r="I1462" i="5" s="1"/>
  <c r="I1463" i="5" s="1"/>
  <c r="I1464" i="5" s="1"/>
  <c r="I1465" i="5" s="1"/>
  <c r="I1466" i="5" s="1"/>
  <c r="I1467" i="5" s="1"/>
  <c r="I1468" i="5" s="1"/>
  <c r="X1419" i="5"/>
  <c r="P1419" i="5"/>
  <c r="N1419" i="5"/>
  <c r="X1418" i="5"/>
  <c r="Q1418" i="5"/>
  <c r="Q1419" i="5" s="1"/>
  <c r="Q1420" i="5" s="1"/>
  <c r="Q1421" i="5" s="1"/>
  <c r="Q1422" i="5" s="1"/>
  <c r="Q1423" i="5" s="1"/>
  <c r="Q1424" i="5" s="1"/>
  <c r="Q1425" i="5" s="1"/>
  <c r="Q1426" i="5" s="1"/>
  <c r="Q1427" i="5" s="1"/>
  <c r="Q1428" i="5" s="1"/>
  <c r="Q1429" i="5" s="1"/>
  <c r="Q1430" i="5" s="1"/>
  <c r="Q1431" i="5" s="1"/>
  <c r="Q1432" i="5" s="1"/>
  <c r="Q1433" i="5" s="1"/>
  <c r="Q1434" i="5" s="1"/>
  <c r="Q1435" i="5" s="1"/>
  <c r="Q1436" i="5" s="1"/>
  <c r="Q1437" i="5" s="1"/>
  <c r="Q1438" i="5" s="1"/>
  <c r="Q1439" i="5" s="1"/>
  <c r="Q1440" i="5" s="1"/>
  <c r="Q1441" i="5" s="1"/>
  <c r="Q1442" i="5" s="1"/>
  <c r="Q1443" i="5" s="1"/>
  <c r="Q1444" i="5" s="1"/>
  <c r="Q1445" i="5" s="1"/>
  <c r="Q1446" i="5" s="1"/>
  <c r="Q1447" i="5" s="1"/>
  <c r="Q1448" i="5" s="1"/>
  <c r="Q1449" i="5" s="1"/>
  <c r="Q1450" i="5" s="1"/>
  <c r="Q1451" i="5" s="1"/>
  <c r="Q1452" i="5" s="1"/>
  <c r="Q1453" i="5" s="1"/>
  <c r="Q1454" i="5" s="1"/>
  <c r="Q1455" i="5" s="1"/>
  <c r="Q1456" i="5" s="1"/>
  <c r="Q1457" i="5" s="1"/>
  <c r="Q1458" i="5" s="1"/>
  <c r="Q1459" i="5" s="1"/>
  <c r="Q1460" i="5" s="1"/>
  <c r="Q1461" i="5" s="1"/>
  <c r="Q1462" i="5" s="1"/>
  <c r="Q1463" i="5" s="1"/>
  <c r="Q1464" i="5" s="1"/>
  <c r="Q1465" i="5" s="1"/>
  <c r="Q1466" i="5" s="1"/>
  <c r="Q1467" i="5" s="1"/>
  <c r="Q1468" i="5" s="1"/>
  <c r="P1418" i="5"/>
  <c r="N1418" i="5"/>
  <c r="Q1417" i="5"/>
  <c r="P1417" i="5"/>
  <c r="N1417" i="5"/>
  <c r="X1417" i="5" s="1"/>
  <c r="I1417" i="5"/>
  <c r="I1418" i="5" s="1"/>
  <c r="I1419" i="5" s="1"/>
  <c r="G1417" i="5"/>
  <c r="G1418" i="5" s="1"/>
  <c r="G1419" i="5" s="1"/>
  <c r="G1420" i="5" s="1"/>
  <c r="G1421" i="5" s="1"/>
  <c r="G1422" i="5" s="1"/>
  <c r="G1423" i="5" s="1"/>
  <c r="G1424" i="5" s="1"/>
  <c r="G1425" i="5" s="1"/>
  <c r="G1426" i="5" s="1"/>
  <c r="G1427" i="5" s="1"/>
  <c r="G1428" i="5" s="1"/>
  <c r="G1429" i="5" s="1"/>
  <c r="G1430" i="5" s="1"/>
  <c r="G1431" i="5" s="1"/>
  <c r="G1432" i="5" s="1"/>
  <c r="G1433" i="5" s="1"/>
  <c r="G1434" i="5" s="1"/>
  <c r="G1435" i="5" s="1"/>
  <c r="G1436" i="5" s="1"/>
  <c r="G1437" i="5" s="1"/>
  <c r="G1438" i="5" s="1"/>
  <c r="G1439" i="5" s="1"/>
  <c r="G1440" i="5" s="1"/>
  <c r="G1441" i="5" s="1"/>
  <c r="G1442" i="5" s="1"/>
  <c r="G1443" i="5" s="1"/>
  <c r="G1444" i="5" s="1"/>
  <c r="G1445" i="5" s="1"/>
  <c r="G1446" i="5" s="1"/>
  <c r="G1447" i="5" s="1"/>
  <c r="G1448" i="5" s="1"/>
  <c r="G1449" i="5" s="1"/>
  <c r="G1450" i="5" s="1"/>
  <c r="G1451" i="5" s="1"/>
  <c r="G1452" i="5" s="1"/>
  <c r="G1453" i="5" s="1"/>
  <c r="G1454" i="5" s="1"/>
  <c r="G1455" i="5" s="1"/>
  <c r="G1456" i="5" s="1"/>
  <c r="G1457" i="5" s="1"/>
  <c r="G1458" i="5" s="1"/>
  <c r="G1459" i="5" s="1"/>
  <c r="G1460" i="5" s="1"/>
  <c r="G1461" i="5" s="1"/>
  <c r="G1462" i="5" s="1"/>
  <c r="G1463" i="5" s="1"/>
  <c r="G1464" i="5" s="1"/>
  <c r="G1465" i="5" s="1"/>
  <c r="G1466" i="5" s="1"/>
  <c r="G1467" i="5" s="1"/>
  <c r="G1468" i="5" s="1"/>
  <c r="P1416" i="5"/>
  <c r="N1416" i="5"/>
  <c r="X1416" i="5" s="1"/>
  <c r="I1416" i="5"/>
  <c r="X1415" i="5"/>
  <c r="P1415" i="5"/>
  <c r="N1415" i="5"/>
  <c r="X1414" i="5"/>
  <c r="P1414" i="5"/>
  <c r="N1414" i="5"/>
  <c r="P1413" i="5"/>
  <c r="N1413" i="5"/>
  <c r="X1413" i="5" s="1"/>
  <c r="P1412" i="5"/>
  <c r="N1412" i="5"/>
  <c r="X1412" i="5" s="1"/>
  <c r="X1411" i="5"/>
  <c r="P1411" i="5"/>
  <c r="N1411" i="5"/>
  <c r="X1410" i="5"/>
  <c r="P1410" i="5"/>
  <c r="N1410" i="5"/>
  <c r="P1409" i="5"/>
  <c r="N1409" i="5"/>
  <c r="X1409" i="5" s="1"/>
  <c r="P1408" i="5"/>
  <c r="N1408" i="5"/>
  <c r="X1408" i="5" s="1"/>
  <c r="X1407" i="5"/>
  <c r="P1407" i="5"/>
  <c r="N1407" i="5"/>
  <c r="X1406" i="5"/>
  <c r="P1406" i="5"/>
  <c r="N1406" i="5"/>
  <c r="P1405" i="5"/>
  <c r="N1405" i="5"/>
  <c r="X1405" i="5" s="1"/>
  <c r="P1404" i="5"/>
  <c r="N1404" i="5"/>
  <c r="X1404" i="5" s="1"/>
  <c r="X1403" i="5"/>
  <c r="P1403" i="5"/>
  <c r="N1403" i="5"/>
  <c r="X1402" i="5"/>
  <c r="P1402" i="5"/>
  <c r="N1402" i="5"/>
  <c r="P1401" i="5"/>
  <c r="N1401" i="5"/>
  <c r="X1401" i="5" s="1"/>
  <c r="P1400" i="5"/>
  <c r="N1400" i="5"/>
  <c r="X1400" i="5" s="1"/>
  <c r="X1399" i="5"/>
  <c r="P1399" i="5"/>
  <c r="N1399" i="5"/>
  <c r="P1398" i="5"/>
  <c r="N1398" i="5"/>
  <c r="X1398" i="5" s="1"/>
  <c r="P1397" i="5"/>
  <c r="N1397" i="5"/>
  <c r="X1397" i="5" s="1"/>
  <c r="P1396" i="5"/>
  <c r="N1396" i="5"/>
  <c r="X1396" i="5" s="1"/>
  <c r="X1395" i="5"/>
  <c r="P1395" i="5"/>
  <c r="N1395" i="5"/>
  <c r="P1394" i="5"/>
  <c r="N1394" i="5"/>
  <c r="X1394" i="5" s="1"/>
  <c r="P1393" i="5"/>
  <c r="N1393" i="5"/>
  <c r="X1393" i="5" s="1"/>
  <c r="P1392" i="5"/>
  <c r="N1392" i="5"/>
  <c r="X1392" i="5" s="1"/>
  <c r="X1391" i="5"/>
  <c r="P1391" i="5"/>
  <c r="N1391" i="5"/>
  <c r="X1390" i="5"/>
  <c r="P1390" i="5"/>
  <c r="N1390" i="5"/>
  <c r="P1389" i="5"/>
  <c r="N1389" i="5"/>
  <c r="X1389" i="5" s="1"/>
  <c r="P1388" i="5"/>
  <c r="N1388" i="5"/>
  <c r="X1388" i="5" s="1"/>
  <c r="X1387" i="5"/>
  <c r="P1387" i="5"/>
  <c r="N1387" i="5"/>
  <c r="G1387" i="5"/>
  <c r="G1388" i="5" s="1"/>
  <c r="G1389" i="5" s="1"/>
  <c r="G1390" i="5" s="1"/>
  <c r="G1391" i="5" s="1"/>
  <c r="G1392" i="5" s="1"/>
  <c r="G1393" i="5" s="1"/>
  <c r="G1394" i="5" s="1"/>
  <c r="G1395" i="5" s="1"/>
  <c r="G1396" i="5" s="1"/>
  <c r="G1397" i="5" s="1"/>
  <c r="G1398" i="5" s="1"/>
  <c r="G1399" i="5" s="1"/>
  <c r="G1400" i="5" s="1"/>
  <c r="G1401" i="5" s="1"/>
  <c r="G1402" i="5" s="1"/>
  <c r="G1403" i="5" s="1"/>
  <c r="G1404" i="5" s="1"/>
  <c r="G1405" i="5" s="1"/>
  <c r="G1406" i="5" s="1"/>
  <c r="G1407" i="5" s="1"/>
  <c r="G1408" i="5" s="1"/>
  <c r="G1409" i="5" s="1"/>
  <c r="G1410" i="5" s="1"/>
  <c r="G1411" i="5" s="1"/>
  <c r="G1412" i="5" s="1"/>
  <c r="G1413" i="5" s="1"/>
  <c r="G1414" i="5" s="1"/>
  <c r="G1415" i="5" s="1"/>
  <c r="G1416" i="5" s="1"/>
  <c r="X1386" i="5"/>
  <c r="P1386" i="5"/>
  <c r="N1386" i="5"/>
  <c r="P1385" i="5"/>
  <c r="N1385" i="5"/>
  <c r="X1385" i="5" s="1"/>
  <c r="P1384" i="5"/>
  <c r="N1384" i="5"/>
  <c r="X1384" i="5" s="1"/>
  <c r="P1383" i="5"/>
  <c r="N1383" i="5"/>
  <c r="X1383" i="5" s="1"/>
  <c r="P1382" i="5"/>
  <c r="N1382" i="5"/>
  <c r="X1382" i="5" s="1"/>
  <c r="P1381" i="5"/>
  <c r="N1381" i="5"/>
  <c r="X1381" i="5" s="1"/>
  <c r="X1380" i="5"/>
  <c r="P1380" i="5"/>
  <c r="N1380" i="5"/>
  <c r="P1379" i="5"/>
  <c r="N1379" i="5"/>
  <c r="X1379" i="5" s="1"/>
  <c r="P1378" i="5"/>
  <c r="N1378" i="5"/>
  <c r="X1378" i="5" s="1"/>
  <c r="P1377" i="5"/>
  <c r="N1377" i="5"/>
  <c r="X1377" i="5" s="1"/>
  <c r="X1376" i="5"/>
  <c r="P1376" i="5"/>
  <c r="N1376" i="5"/>
  <c r="P1375" i="5"/>
  <c r="N1375" i="5"/>
  <c r="X1375" i="5" s="1"/>
  <c r="P1374" i="5"/>
  <c r="N1374" i="5"/>
  <c r="X1374" i="5" s="1"/>
  <c r="P1373" i="5"/>
  <c r="N1373" i="5"/>
  <c r="X1373" i="5" s="1"/>
  <c r="X1372" i="5"/>
  <c r="P1372" i="5"/>
  <c r="N1372" i="5"/>
  <c r="P1371" i="5"/>
  <c r="N1371" i="5"/>
  <c r="X1371" i="5" s="1"/>
  <c r="P1370" i="5"/>
  <c r="N1370" i="5"/>
  <c r="X1370" i="5" s="1"/>
  <c r="P1369" i="5"/>
  <c r="N1369" i="5"/>
  <c r="X1369" i="5" s="1"/>
  <c r="G1369" i="5"/>
  <c r="G1370" i="5" s="1"/>
  <c r="G1371" i="5" s="1"/>
  <c r="G1372" i="5" s="1"/>
  <c r="G1373" i="5" s="1"/>
  <c r="G1374" i="5" s="1"/>
  <c r="G1375" i="5" s="1"/>
  <c r="G1376" i="5" s="1"/>
  <c r="G1377" i="5" s="1"/>
  <c r="G1378" i="5" s="1"/>
  <c r="G1379" i="5" s="1"/>
  <c r="G1380" i="5" s="1"/>
  <c r="G1381" i="5" s="1"/>
  <c r="G1382" i="5" s="1"/>
  <c r="G1383" i="5" s="1"/>
  <c r="G1384" i="5" s="1"/>
  <c r="G1385" i="5" s="1"/>
  <c r="G1386" i="5" s="1"/>
  <c r="X1368" i="5"/>
  <c r="P1368" i="5"/>
  <c r="N1368" i="5"/>
  <c r="P1367" i="5"/>
  <c r="N1367" i="5"/>
  <c r="X1367" i="5" s="1"/>
  <c r="P1366" i="5"/>
  <c r="N1366" i="5"/>
  <c r="X1366" i="5" s="1"/>
  <c r="Q1365" i="5"/>
  <c r="Q1366" i="5" s="1"/>
  <c r="Q1367" i="5" s="1"/>
  <c r="Q1368" i="5" s="1"/>
  <c r="Q1369" i="5" s="1"/>
  <c r="Q1370" i="5" s="1"/>
  <c r="Q1371" i="5" s="1"/>
  <c r="Q1372" i="5" s="1"/>
  <c r="Q1373" i="5" s="1"/>
  <c r="Q1374" i="5" s="1"/>
  <c r="Q1375" i="5" s="1"/>
  <c r="Q1376" i="5" s="1"/>
  <c r="Q1377" i="5" s="1"/>
  <c r="Q1378" i="5" s="1"/>
  <c r="Q1379" i="5" s="1"/>
  <c r="Q1380" i="5" s="1"/>
  <c r="Q1381" i="5" s="1"/>
  <c r="Q1382" i="5" s="1"/>
  <c r="Q1383" i="5" s="1"/>
  <c r="Q1384" i="5" s="1"/>
  <c r="Q1385" i="5" s="1"/>
  <c r="Q1386" i="5" s="1"/>
  <c r="Q1387" i="5" s="1"/>
  <c r="Q1388" i="5" s="1"/>
  <c r="Q1389" i="5" s="1"/>
  <c r="Q1390" i="5" s="1"/>
  <c r="Q1391" i="5" s="1"/>
  <c r="Q1392" i="5" s="1"/>
  <c r="Q1393" i="5" s="1"/>
  <c r="Q1394" i="5" s="1"/>
  <c r="Q1395" i="5" s="1"/>
  <c r="Q1396" i="5" s="1"/>
  <c r="Q1397" i="5" s="1"/>
  <c r="Q1398" i="5" s="1"/>
  <c r="Q1399" i="5" s="1"/>
  <c r="Q1400" i="5" s="1"/>
  <c r="Q1401" i="5" s="1"/>
  <c r="Q1402" i="5" s="1"/>
  <c r="Q1403" i="5" s="1"/>
  <c r="Q1404" i="5" s="1"/>
  <c r="Q1405" i="5" s="1"/>
  <c r="Q1406" i="5" s="1"/>
  <c r="Q1407" i="5" s="1"/>
  <c r="Q1408" i="5" s="1"/>
  <c r="Q1409" i="5" s="1"/>
  <c r="Q1410" i="5" s="1"/>
  <c r="Q1411" i="5" s="1"/>
  <c r="Q1412" i="5" s="1"/>
  <c r="Q1413" i="5" s="1"/>
  <c r="Q1414" i="5" s="1"/>
  <c r="Q1415" i="5" s="1"/>
  <c r="Q1416" i="5" s="1"/>
  <c r="P1365" i="5"/>
  <c r="N1365" i="5"/>
  <c r="X1365" i="5" s="1"/>
  <c r="G1365" i="5"/>
  <c r="G1366" i="5" s="1"/>
  <c r="G1367" i="5" s="1"/>
  <c r="G1368" i="5" s="1"/>
  <c r="X1364" i="5"/>
  <c r="Q1364" i="5"/>
  <c r="P1364" i="5"/>
  <c r="N1364" i="5"/>
  <c r="I1364" i="5"/>
  <c r="I1365" i="5" s="1"/>
  <c r="I1366" i="5" s="1"/>
  <c r="I1367" i="5" s="1"/>
  <c r="I1368" i="5" s="1"/>
  <c r="I1369" i="5" s="1"/>
  <c r="I1370" i="5" s="1"/>
  <c r="I1371" i="5" s="1"/>
  <c r="I1372" i="5" s="1"/>
  <c r="I1373" i="5" s="1"/>
  <c r="I1374" i="5" s="1"/>
  <c r="I1375" i="5" s="1"/>
  <c r="I1376" i="5" s="1"/>
  <c r="I1377" i="5" s="1"/>
  <c r="I1378" i="5" s="1"/>
  <c r="I1379" i="5" s="1"/>
  <c r="I1380" i="5" s="1"/>
  <c r="I1381" i="5" s="1"/>
  <c r="I1382" i="5" s="1"/>
  <c r="I1383" i="5" s="1"/>
  <c r="I1384" i="5" s="1"/>
  <c r="I1385" i="5" s="1"/>
  <c r="I1386" i="5" s="1"/>
  <c r="I1387" i="5" s="1"/>
  <c r="I1388" i="5" s="1"/>
  <c r="I1389" i="5" s="1"/>
  <c r="I1390" i="5" s="1"/>
  <c r="I1391" i="5" s="1"/>
  <c r="I1392" i="5" s="1"/>
  <c r="I1393" i="5" s="1"/>
  <c r="I1394" i="5" s="1"/>
  <c r="I1395" i="5" s="1"/>
  <c r="I1396" i="5" s="1"/>
  <c r="I1397" i="5" s="1"/>
  <c r="I1398" i="5" s="1"/>
  <c r="I1399" i="5" s="1"/>
  <c r="I1400" i="5" s="1"/>
  <c r="I1401" i="5" s="1"/>
  <c r="I1402" i="5" s="1"/>
  <c r="I1403" i="5" s="1"/>
  <c r="I1404" i="5" s="1"/>
  <c r="I1405" i="5" s="1"/>
  <c r="I1406" i="5" s="1"/>
  <c r="I1407" i="5" s="1"/>
  <c r="I1408" i="5" s="1"/>
  <c r="I1409" i="5" s="1"/>
  <c r="I1410" i="5" s="1"/>
  <c r="I1411" i="5" s="1"/>
  <c r="I1412" i="5" s="1"/>
  <c r="I1413" i="5" s="1"/>
  <c r="I1414" i="5" s="1"/>
  <c r="I1415" i="5" s="1"/>
  <c r="G1364" i="5"/>
  <c r="P1363" i="5"/>
  <c r="N1363" i="5"/>
  <c r="X1363" i="5" s="1"/>
  <c r="P1362" i="5"/>
  <c r="N1362" i="5"/>
  <c r="X1362" i="5" s="1"/>
  <c r="P1361" i="5"/>
  <c r="N1361" i="5"/>
  <c r="X1361" i="5" s="1"/>
  <c r="X1360" i="5"/>
  <c r="P1360" i="5"/>
  <c r="N1360" i="5"/>
  <c r="P1359" i="5"/>
  <c r="N1359" i="5"/>
  <c r="X1359" i="5" s="1"/>
  <c r="X1358" i="5"/>
  <c r="P1358" i="5"/>
  <c r="N1358" i="5"/>
  <c r="P1357" i="5"/>
  <c r="N1357" i="5"/>
  <c r="X1357" i="5" s="1"/>
  <c r="X1356" i="5"/>
  <c r="P1356" i="5"/>
  <c r="N1356" i="5"/>
  <c r="P1355" i="5"/>
  <c r="N1355" i="5"/>
  <c r="X1355" i="5" s="1"/>
  <c r="P1354" i="5"/>
  <c r="N1354" i="5"/>
  <c r="X1354" i="5" s="1"/>
  <c r="P1353" i="5"/>
  <c r="N1353" i="5"/>
  <c r="X1353" i="5" s="1"/>
  <c r="X1352" i="5"/>
  <c r="P1352" i="5"/>
  <c r="N1352" i="5"/>
  <c r="P1351" i="5"/>
  <c r="N1351" i="5"/>
  <c r="X1351" i="5" s="1"/>
  <c r="L1351" i="5"/>
  <c r="M1351" i="5" s="1"/>
  <c r="P1350" i="5"/>
  <c r="N1350" i="5"/>
  <c r="X1350" i="5" s="1"/>
  <c r="X1349" i="5"/>
  <c r="P1349" i="5"/>
  <c r="N1349" i="5"/>
  <c r="P1348" i="5"/>
  <c r="N1348" i="5"/>
  <c r="X1348" i="5" s="1"/>
  <c r="X1347" i="5"/>
  <c r="P1347" i="5"/>
  <c r="N1347" i="5"/>
  <c r="P1346" i="5"/>
  <c r="N1346" i="5"/>
  <c r="X1346" i="5" s="1"/>
  <c r="X1345" i="5"/>
  <c r="P1345" i="5"/>
  <c r="N1345" i="5"/>
  <c r="P1344" i="5"/>
  <c r="N1344" i="5"/>
  <c r="X1344" i="5" s="1"/>
  <c r="X1343" i="5"/>
  <c r="P1343" i="5"/>
  <c r="N1343" i="5"/>
  <c r="P1342" i="5"/>
  <c r="N1342" i="5"/>
  <c r="X1342" i="5" s="1"/>
  <c r="P1341" i="5"/>
  <c r="N1341" i="5"/>
  <c r="X1341" i="5" s="1"/>
  <c r="P1340" i="5"/>
  <c r="N1340" i="5"/>
  <c r="X1340" i="5" s="1"/>
  <c r="X1339" i="5"/>
  <c r="P1339" i="5"/>
  <c r="N1339" i="5"/>
  <c r="P1338" i="5"/>
  <c r="N1338" i="5"/>
  <c r="X1338" i="5" s="1"/>
  <c r="P1337" i="5"/>
  <c r="N1337" i="5"/>
  <c r="X1337" i="5" s="1"/>
  <c r="P1336" i="5"/>
  <c r="N1336" i="5"/>
  <c r="X1336" i="5" s="1"/>
  <c r="X1335" i="5"/>
  <c r="P1335" i="5"/>
  <c r="N1335" i="5"/>
  <c r="P1334" i="5"/>
  <c r="N1334" i="5"/>
  <c r="X1334" i="5" s="1"/>
  <c r="X1333" i="5"/>
  <c r="P1333" i="5"/>
  <c r="N1333" i="5"/>
  <c r="P1332" i="5"/>
  <c r="N1332" i="5"/>
  <c r="X1332" i="5" s="1"/>
  <c r="X1331" i="5"/>
  <c r="P1331" i="5"/>
  <c r="N1331" i="5"/>
  <c r="P1330" i="5"/>
  <c r="N1330" i="5"/>
  <c r="X1330" i="5" s="1"/>
  <c r="X1329" i="5"/>
  <c r="P1329" i="5"/>
  <c r="N1329" i="5"/>
  <c r="P1328" i="5"/>
  <c r="N1328" i="5"/>
  <c r="X1328" i="5" s="1"/>
  <c r="X1327" i="5"/>
  <c r="P1327" i="5"/>
  <c r="N1327" i="5"/>
  <c r="P1326" i="5"/>
  <c r="N1326" i="5"/>
  <c r="X1326" i="5" s="1"/>
  <c r="P1325" i="5"/>
  <c r="N1325" i="5"/>
  <c r="X1325" i="5" s="1"/>
  <c r="P1324" i="5"/>
  <c r="N1324" i="5"/>
  <c r="X1324" i="5" s="1"/>
  <c r="X1323" i="5"/>
  <c r="P1323" i="5"/>
  <c r="N1323" i="5"/>
  <c r="P1322" i="5"/>
  <c r="N1322" i="5"/>
  <c r="X1322" i="5" s="1"/>
  <c r="P1321" i="5"/>
  <c r="N1321" i="5"/>
  <c r="X1321" i="5" s="1"/>
  <c r="P1320" i="5"/>
  <c r="N1320" i="5"/>
  <c r="X1320" i="5" s="1"/>
  <c r="X1319" i="5"/>
  <c r="P1319" i="5"/>
  <c r="N1319" i="5"/>
  <c r="P1318" i="5"/>
  <c r="N1318" i="5"/>
  <c r="X1318" i="5" s="1"/>
  <c r="X1317" i="5"/>
  <c r="P1317" i="5"/>
  <c r="N1317" i="5"/>
  <c r="P1316" i="5"/>
  <c r="N1316" i="5"/>
  <c r="X1316" i="5" s="1"/>
  <c r="X1315" i="5"/>
  <c r="P1315" i="5"/>
  <c r="N1315" i="5"/>
  <c r="P1314" i="5"/>
  <c r="N1314" i="5"/>
  <c r="X1314" i="5" s="1"/>
  <c r="G1314" i="5"/>
  <c r="G1315" i="5" s="1"/>
  <c r="G1316" i="5" s="1"/>
  <c r="G1317" i="5" s="1"/>
  <c r="G1318" i="5" s="1"/>
  <c r="G1319" i="5" s="1"/>
  <c r="G1320" i="5" s="1"/>
  <c r="G1321" i="5" s="1"/>
  <c r="G1322" i="5" s="1"/>
  <c r="G1323" i="5" s="1"/>
  <c r="G1324" i="5" s="1"/>
  <c r="G1325" i="5" s="1"/>
  <c r="G1326" i="5" s="1"/>
  <c r="G1327" i="5" s="1"/>
  <c r="G1328" i="5" s="1"/>
  <c r="G1329" i="5" s="1"/>
  <c r="G1330" i="5" s="1"/>
  <c r="G1331" i="5" s="1"/>
  <c r="G1332" i="5" s="1"/>
  <c r="G1333" i="5" s="1"/>
  <c r="G1334" i="5" s="1"/>
  <c r="G1335" i="5" s="1"/>
  <c r="G1336" i="5" s="1"/>
  <c r="G1337" i="5" s="1"/>
  <c r="G1338" i="5" s="1"/>
  <c r="G1339" i="5" s="1"/>
  <c r="G1340" i="5" s="1"/>
  <c r="G1341" i="5" s="1"/>
  <c r="G1342" i="5" s="1"/>
  <c r="G1343" i="5" s="1"/>
  <c r="G1344" i="5" s="1"/>
  <c r="G1345" i="5" s="1"/>
  <c r="G1346" i="5" s="1"/>
  <c r="G1347" i="5" s="1"/>
  <c r="G1348" i="5" s="1"/>
  <c r="G1349" i="5" s="1"/>
  <c r="G1350" i="5" s="1"/>
  <c r="G1351" i="5" s="1"/>
  <c r="G1352" i="5" s="1"/>
  <c r="G1353" i="5" s="1"/>
  <c r="G1354" i="5" s="1"/>
  <c r="G1355" i="5" s="1"/>
  <c r="G1356" i="5" s="1"/>
  <c r="G1357" i="5" s="1"/>
  <c r="G1358" i="5" s="1"/>
  <c r="G1359" i="5" s="1"/>
  <c r="G1360" i="5" s="1"/>
  <c r="G1361" i="5" s="1"/>
  <c r="G1362" i="5" s="1"/>
  <c r="G1363" i="5" s="1"/>
  <c r="X1313" i="5"/>
  <c r="P1313" i="5"/>
  <c r="N1313" i="5"/>
  <c r="I1313" i="5"/>
  <c r="I1314" i="5" s="1"/>
  <c r="I1315" i="5" s="1"/>
  <c r="I1316" i="5" s="1"/>
  <c r="I1317" i="5" s="1"/>
  <c r="I1318" i="5" s="1"/>
  <c r="I1319" i="5" s="1"/>
  <c r="I1320" i="5" s="1"/>
  <c r="I1321" i="5" s="1"/>
  <c r="I1322" i="5" s="1"/>
  <c r="I1323" i="5" s="1"/>
  <c r="I1324" i="5" s="1"/>
  <c r="I1325" i="5" s="1"/>
  <c r="I1326" i="5" s="1"/>
  <c r="I1327" i="5" s="1"/>
  <c r="I1328" i="5" s="1"/>
  <c r="I1329" i="5" s="1"/>
  <c r="I1330" i="5" s="1"/>
  <c r="I1331" i="5" s="1"/>
  <c r="I1332" i="5" s="1"/>
  <c r="I1333" i="5" s="1"/>
  <c r="I1334" i="5" s="1"/>
  <c r="I1335" i="5" s="1"/>
  <c r="I1336" i="5" s="1"/>
  <c r="I1337" i="5" s="1"/>
  <c r="I1338" i="5" s="1"/>
  <c r="I1339" i="5" s="1"/>
  <c r="I1340" i="5" s="1"/>
  <c r="I1341" i="5" s="1"/>
  <c r="I1342" i="5" s="1"/>
  <c r="I1343" i="5" s="1"/>
  <c r="I1344" i="5" s="1"/>
  <c r="I1345" i="5" s="1"/>
  <c r="I1346" i="5" s="1"/>
  <c r="I1347" i="5" s="1"/>
  <c r="I1348" i="5" s="1"/>
  <c r="I1349" i="5" s="1"/>
  <c r="I1350" i="5" s="1"/>
  <c r="I1351" i="5" s="1"/>
  <c r="I1352" i="5" s="1"/>
  <c r="I1353" i="5" s="1"/>
  <c r="I1354" i="5" s="1"/>
  <c r="I1355" i="5" s="1"/>
  <c r="I1356" i="5" s="1"/>
  <c r="I1357" i="5" s="1"/>
  <c r="I1358" i="5" s="1"/>
  <c r="I1359" i="5" s="1"/>
  <c r="I1360" i="5" s="1"/>
  <c r="I1361" i="5" s="1"/>
  <c r="I1362" i="5" s="1"/>
  <c r="I1363" i="5" s="1"/>
  <c r="Q1312" i="5"/>
  <c r="Q1313" i="5" s="1"/>
  <c r="Q1314" i="5" s="1"/>
  <c r="Q1315" i="5" s="1"/>
  <c r="Q1316" i="5" s="1"/>
  <c r="Q1317" i="5" s="1"/>
  <c r="Q1318" i="5" s="1"/>
  <c r="Q1319" i="5" s="1"/>
  <c r="Q1320" i="5" s="1"/>
  <c r="Q1321" i="5" s="1"/>
  <c r="Q1322" i="5" s="1"/>
  <c r="Q1323" i="5" s="1"/>
  <c r="Q1324" i="5" s="1"/>
  <c r="Q1325" i="5" s="1"/>
  <c r="Q1326" i="5" s="1"/>
  <c r="Q1327" i="5" s="1"/>
  <c r="Q1328" i="5" s="1"/>
  <c r="Q1329" i="5" s="1"/>
  <c r="Q1330" i="5" s="1"/>
  <c r="Q1331" i="5" s="1"/>
  <c r="Q1332" i="5" s="1"/>
  <c r="Q1333" i="5" s="1"/>
  <c r="Q1334" i="5" s="1"/>
  <c r="Q1335" i="5" s="1"/>
  <c r="Q1336" i="5" s="1"/>
  <c r="Q1337" i="5" s="1"/>
  <c r="Q1338" i="5" s="1"/>
  <c r="Q1339" i="5" s="1"/>
  <c r="Q1340" i="5" s="1"/>
  <c r="Q1341" i="5" s="1"/>
  <c r="Q1342" i="5" s="1"/>
  <c r="Q1343" i="5" s="1"/>
  <c r="Q1344" i="5" s="1"/>
  <c r="Q1345" i="5" s="1"/>
  <c r="Q1346" i="5" s="1"/>
  <c r="Q1347" i="5" s="1"/>
  <c r="Q1348" i="5" s="1"/>
  <c r="Q1349" i="5" s="1"/>
  <c r="Q1350" i="5" s="1"/>
  <c r="Q1351" i="5" s="1"/>
  <c r="Q1352" i="5" s="1"/>
  <c r="Q1353" i="5" s="1"/>
  <c r="Q1354" i="5" s="1"/>
  <c r="Q1355" i="5" s="1"/>
  <c r="Q1356" i="5" s="1"/>
  <c r="Q1357" i="5" s="1"/>
  <c r="Q1358" i="5" s="1"/>
  <c r="Q1359" i="5" s="1"/>
  <c r="Q1360" i="5" s="1"/>
  <c r="Q1361" i="5" s="1"/>
  <c r="Q1362" i="5" s="1"/>
  <c r="Q1363" i="5" s="1"/>
  <c r="P1312" i="5"/>
  <c r="N1312" i="5"/>
  <c r="X1312" i="5" s="1"/>
  <c r="I1312" i="5"/>
  <c r="G1312" i="5"/>
  <c r="G1313" i="5" s="1"/>
  <c r="X1311" i="5"/>
  <c r="P1311" i="5"/>
  <c r="N1311" i="5"/>
  <c r="P1310" i="5"/>
  <c r="N1310" i="5"/>
  <c r="X1310" i="5" s="1"/>
  <c r="X1309" i="5"/>
  <c r="P1309" i="5"/>
  <c r="N1309" i="5"/>
  <c r="P1308" i="5"/>
  <c r="N1308" i="5"/>
  <c r="X1308" i="5" s="1"/>
  <c r="X1307" i="5"/>
  <c r="P1307" i="5"/>
  <c r="N1307" i="5"/>
  <c r="P1306" i="5"/>
  <c r="N1306" i="5"/>
  <c r="X1306" i="5" s="1"/>
  <c r="X1305" i="5"/>
  <c r="P1305" i="5"/>
  <c r="N1305" i="5"/>
  <c r="P1304" i="5"/>
  <c r="N1304" i="5"/>
  <c r="X1304" i="5" s="1"/>
  <c r="X1303" i="5"/>
  <c r="P1303" i="5"/>
  <c r="N1303" i="5"/>
  <c r="P1302" i="5"/>
  <c r="N1302" i="5"/>
  <c r="X1302" i="5" s="1"/>
  <c r="X1301" i="5"/>
  <c r="P1301" i="5"/>
  <c r="N1301" i="5"/>
  <c r="P1300" i="5"/>
  <c r="N1300" i="5"/>
  <c r="X1300" i="5" s="1"/>
  <c r="X1299" i="5"/>
  <c r="P1299" i="5"/>
  <c r="N1299" i="5"/>
  <c r="P1298" i="5"/>
  <c r="N1298" i="5"/>
  <c r="X1298" i="5" s="1"/>
  <c r="X1297" i="5"/>
  <c r="P1297" i="5"/>
  <c r="N1297" i="5"/>
  <c r="P1296" i="5"/>
  <c r="N1296" i="5"/>
  <c r="X1296" i="5" s="1"/>
  <c r="X1295" i="5"/>
  <c r="P1295" i="5"/>
  <c r="N1295" i="5"/>
  <c r="P1294" i="5"/>
  <c r="N1294" i="5"/>
  <c r="X1294" i="5" s="1"/>
  <c r="X1293" i="5"/>
  <c r="P1293" i="5"/>
  <c r="N1293" i="5"/>
  <c r="P1292" i="5"/>
  <c r="N1292" i="5"/>
  <c r="X1292" i="5" s="1"/>
  <c r="X1291" i="5"/>
  <c r="P1291" i="5"/>
  <c r="N1291" i="5"/>
  <c r="P1290" i="5"/>
  <c r="N1290" i="5"/>
  <c r="X1290" i="5" s="1"/>
  <c r="X1289" i="5"/>
  <c r="P1289" i="5"/>
  <c r="N1289" i="5"/>
  <c r="P1288" i="5"/>
  <c r="N1288" i="5"/>
  <c r="X1288" i="5" s="1"/>
  <c r="X1287" i="5"/>
  <c r="P1287" i="5"/>
  <c r="N1287" i="5"/>
  <c r="P1286" i="5"/>
  <c r="N1286" i="5"/>
  <c r="X1286" i="5" s="1"/>
  <c r="X1285" i="5"/>
  <c r="P1285" i="5"/>
  <c r="N1285" i="5"/>
  <c r="P1284" i="5"/>
  <c r="N1284" i="5"/>
  <c r="X1284" i="5" s="1"/>
  <c r="X1283" i="5"/>
  <c r="P1283" i="5"/>
  <c r="N1283" i="5"/>
  <c r="P1282" i="5"/>
  <c r="N1282" i="5"/>
  <c r="X1282" i="5" s="1"/>
  <c r="X1281" i="5"/>
  <c r="P1281" i="5"/>
  <c r="N1281" i="5"/>
  <c r="P1280" i="5"/>
  <c r="N1280" i="5"/>
  <c r="X1280" i="5" s="1"/>
  <c r="X1279" i="5"/>
  <c r="P1279" i="5"/>
  <c r="N1279" i="5"/>
  <c r="P1278" i="5"/>
  <c r="N1278" i="5"/>
  <c r="X1278" i="5" s="1"/>
  <c r="X1277" i="5"/>
  <c r="P1277" i="5"/>
  <c r="N1277" i="5"/>
  <c r="P1276" i="5"/>
  <c r="N1276" i="5"/>
  <c r="X1276" i="5" s="1"/>
  <c r="P1275" i="5"/>
  <c r="N1275" i="5"/>
  <c r="X1275" i="5" s="1"/>
  <c r="P1274" i="5"/>
  <c r="N1274" i="5"/>
  <c r="X1274" i="5" s="1"/>
  <c r="P1273" i="5"/>
  <c r="N1273" i="5"/>
  <c r="X1273" i="5" s="1"/>
  <c r="I1273" i="5"/>
  <c r="I1274" i="5" s="1"/>
  <c r="I1275" i="5" s="1"/>
  <c r="I1276" i="5" s="1"/>
  <c r="I1277" i="5" s="1"/>
  <c r="I1278" i="5" s="1"/>
  <c r="I1279" i="5" s="1"/>
  <c r="I1280" i="5" s="1"/>
  <c r="I1281" i="5" s="1"/>
  <c r="I1282" i="5" s="1"/>
  <c r="I1283" i="5" s="1"/>
  <c r="I1284" i="5" s="1"/>
  <c r="I1285" i="5" s="1"/>
  <c r="I1286" i="5" s="1"/>
  <c r="I1287" i="5" s="1"/>
  <c r="I1288" i="5" s="1"/>
  <c r="I1289" i="5" s="1"/>
  <c r="I1290" i="5" s="1"/>
  <c r="I1291" i="5" s="1"/>
  <c r="I1292" i="5" s="1"/>
  <c r="I1293" i="5" s="1"/>
  <c r="I1294" i="5" s="1"/>
  <c r="I1295" i="5" s="1"/>
  <c r="I1296" i="5" s="1"/>
  <c r="I1297" i="5" s="1"/>
  <c r="I1298" i="5" s="1"/>
  <c r="I1299" i="5" s="1"/>
  <c r="I1300" i="5" s="1"/>
  <c r="I1301" i="5" s="1"/>
  <c r="I1302" i="5" s="1"/>
  <c r="I1303" i="5" s="1"/>
  <c r="I1304" i="5" s="1"/>
  <c r="I1305" i="5" s="1"/>
  <c r="I1306" i="5" s="1"/>
  <c r="I1307" i="5" s="1"/>
  <c r="I1308" i="5" s="1"/>
  <c r="I1309" i="5" s="1"/>
  <c r="I1310" i="5" s="1"/>
  <c r="I1311" i="5" s="1"/>
  <c r="P1272" i="5"/>
  <c r="N1272" i="5"/>
  <c r="X1272" i="5" s="1"/>
  <c r="P1271" i="5"/>
  <c r="N1271" i="5"/>
  <c r="X1271" i="5" s="1"/>
  <c r="I1271" i="5"/>
  <c r="I1272" i="5" s="1"/>
  <c r="P1270" i="5"/>
  <c r="N1270" i="5"/>
  <c r="X1270" i="5" s="1"/>
  <c r="AA1269" i="5"/>
  <c r="Z1269" i="5"/>
  <c r="P1269" i="5"/>
  <c r="N1269" i="5"/>
  <c r="X1269" i="5" s="1"/>
  <c r="Z1268" i="5"/>
  <c r="AA1268" i="5" s="1"/>
  <c r="Q1268" i="5"/>
  <c r="Q1269" i="5" s="1"/>
  <c r="Q1270" i="5" s="1"/>
  <c r="Q1271" i="5" s="1"/>
  <c r="Q1272" i="5" s="1"/>
  <c r="Q1273" i="5" s="1"/>
  <c r="Q1274" i="5" s="1"/>
  <c r="Q1275" i="5" s="1"/>
  <c r="Q1276" i="5" s="1"/>
  <c r="Q1277" i="5" s="1"/>
  <c r="Q1278" i="5" s="1"/>
  <c r="Q1279" i="5" s="1"/>
  <c r="Q1280" i="5" s="1"/>
  <c r="Q1281" i="5" s="1"/>
  <c r="Q1282" i="5" s="1"/>
  <c r="Q1283" i="5" s="1"/>
  <c r="Q1284" i="5" s="1"/>
  <c r="Q1285" i="5" s="1"/>
  <c r="Q1286" i="5" s="1"/>
  <c r="Q1287" i="5" s="1"/>
  <c r="Q1288" i="5" s="1"/>
  <c r="Q1289" i="5" s="1"/>
  <c r="Q1290" i="5" s="1"/>
  <c r="Q1291" i="5" s="1"/>
  <c r="Q1292" i="5" s="1"/>
  <c r="Q1293" i="5" s="1"/>
  <c r="Q1294" i="5" s="1"/>
  <c r="Q1295" i="5" s="1"/>
  <c r="Q1296" i="5" s="1"/>
  <c r="Q1297" i="5" s="1"/>
  <c r="Q1298" i="5" s="1"/>
  <c r="Q1299" i="5" s="1"/>
  <c r="Q1300" i="5" s="1"/>
  <c r="Q1301" i="5" s="1"/>
  <c r="Q1302" i="5" s="1"/>
  <c r="Q1303" i="5" s="1"/>
  <c r="Q1304" i="5" s="1"/>
  <c r="Q1305" i="5" s="1"/>
  <c r="Q1306" i="5" s="1"/>
  <c r="Q1307" i="5" s="1"/>
  <c r="Q1308" i="5" s="1"/>
  <c r="Q1309" i="5" s="1"/>
  <c r="Q1310" i="5" s="1"/>
  <c r="Q1311" i="5" s="1"/>
  <c r="P1268" i="5"/>
  <c r="N1268" i="5"/>
  <c r="X1268" i="5" s="1"/>
  <c r="Z1267" i="5"/>
  <c r="AA1267" i="5" s="1"/>
  <c r="P1267" i="5"/>
  <c r="N1267" i="5"/>
  <c r="X1267" i="5" s="1"/>
  <c r="AA1266" i="5"/>
  <c r="Z1266" i="5"/>
  <c r="P1266" i="5"/>
  <c r="N1266" i="5"/>
  <c r="X1266" i="5" s="1"/>
  <c r="AA1265" i="5"/>
  <c r="Z1265" i="5"/>
  <c r="P1265" i="5"/>
  <c r="N1265" i="5"/>
  <c r="X1265" i="5" s="1"/>
  <c r="Z1264" i="5"/>
  <c r="AA1264" i="5" s="1"/>
  <c r="P1264" i="5"/>
  <c r="N1264" i="5"/>
  <c r="X1264" i="5" s="1"/>
  <c r="Z1263" i="5"/>
  <c r="AA1263" i="5" s="1"/>
  <c r="P1263" i="5"/>
  <c r="N1263" i="5"/>
  <c r="X1263" i="5" s="1"/>
  <c r="AA1262" i="5"/>
  <c r="Z1262" i="5"/>
  <c r="P1262" i="5"/>
  <c r="N1262" i="5"/>
  <c r="X1262" i="5" s="1"/>
  <c r="G1262" i="5"/>
  <c r="G1263" i="5" s="1"/>
  <c r="G1264" i="5" s="1"/>
  <c r="G1265" i="5" s="1"/>
  <c r="G1266" i="5" s="1"/>
  <c r="G1267" i="5" s="1"/>
  <c r="G1268" i="5" s="1"/>
  <c r="G1269" i="5" s="1"/>
  <c r="G1270" i="5" s="1"/>
  <c r="G1271" i="5" s="1"/>
  <c r="G1272" i="5" s="1"/>
  <c r="G1273" i="5" s="1"/>
  <c r="G1274" i="5" s="1"/>
  <c r="G1275" i="5" s="1"/>
  <c r="G1276" i="5" s="1"/>
  <c r="G1277" i="5" s="1"/>
  <c r="G1278" i="5" s="1"/>
  <c r="G1279" i="5" s="1"/>
  <c r="G1280" i="5" s="1"/>
  <c r="G1281" i="5" s="1"/>
  <c r="G1282" i="5" s="1"/>
  <c r="G1283" i="5" s="1"/>
  <c r="G1284" i="5" s="1"/>
  <c r="G1285" i="5" s="1"/>
  <c r="G1286" i="5" s="1"/>
  <c r="G1287" i="5" s="1"/>
  <c r="G1288" i="5" s="1"/>
  <c r="G1289" i="5" s="1"/>
  <c r="G1290" i="5" s="1"/>
  <c r="G1291" i="5" s="1"/>
  <c r="G1292" i="5" s="1"/>
  <c r="G1293" i="5" s="1"/>
  <c r="G1294" i="5" s="1"/>
  <c r="G1295" i="5" s="1"/>
  <c r="G1296" i="5" s="1"/>
  <c r="G1297" i="5" s="1"/>
  <c r="G1298" i="5" s="1"/>
  <c r="G1299" i="5" s="1"/>
  <c r="G1300" i="5" s="1"/>
  <c r="G1301" i="5" s="1"/>
  <c r="G1302" i="5" s="1"/>
  <c r="G1303" i="5" s="1"/>
  <c r="G1304" i="5" s="1"/>
  <c r="G1305" i="5" s="1"/>
  <c r="G1306" i="5" s="1"/>
  <c r="G1307" i="5" s="1"/>
  <c r="G1308" i="5" s="1"/>
  <c r="G1309" i="5" s="1"/>
  <c r="G1310" i="5" s="1"/>
  <c r="G1311" i="5" s="1"/>
  <c r="AA1261" i="5"/>
  <c r="Z1261" i="5"/>
  <c r="P1261" i="5"/>
  <c r="N1261" i="5"/>
  <c r="X1261" i="5" s="1"/>
  <c r="G1261" i="5"/>
  <c r="Z1260" i="5"/>
  <c r="AA1260" i="5" s="1"/>
  <c r="Q1260" i="5"/>
  <c r="Q1261" i="5" s="1"/>
  <c r="Q1262" i="5" s="1"/>
  <c r="Q1263" i="5" s="1"/>
  <c r="Q1264" i="5" s="1"/>
  <c r="Q1265" i="5" s="1"/>
  <c r="Q1266" i="5" s="1"/>
  <c r="Q1267" i="5" s="1"/>
  <c r="P1260" i="5"/>
  <c r="N1260" i="5"/>
  <c r="X1260" i="5" s="1"/>
  <c r="I1260" i="5"/>
  <c r="I1261" i="5" s="1"/>
  <c r="I1262" i="5" s="1"/>
  <c r="I1263" i="5" s="1"/>
  <c r="I1264" i="5" s="1"/>
  <c r="I1265" i="5" s="1"/>
  <c r="I1266" i="5" s="1"/>
  <c r="I1267" i="5" s="1"/>
  <c r="I1268" i="5" s="1"/>
  <c r="I1269" i="5" s="1"/>
  <c r="I1270" i="5" s="1"/>
  <c r="G1260" i="5"/>
  <c r="AA1259" i="5"/>
  <c r="Z1259" i="5"/>
  <c r="P1259" i="5"/>
  <c r="N1259" i="5"/>
  <c r="X1259" i="5" s="1"/>
  <c r="Z1258" i="5"/>
  <c r="AA1258" i="5" s="1"/>
  <c r="P1258" i="5"/>
  <c r="N1258" i="5"/>
  <c r="X1258" i="5" s="1"/>
  <c r="AA1257" i="5"/>
  <c r="Z1257" i="5"/>
  <c r="P1257" i="5"/>
  <c r="N1257" i="5"/>
  <c r="X1257" i="5" s="1"/>
  <c r="AA1256" i="5"/>
  <c r="Z1256" i="5"/>
  <c r="P1256" i="5"/>
  <c r="N1256" i="5"/>
  <c r="X1256" i="5" s="1"/>
  <c r="AA1255" i="5"/>
  <c r="Z1255" i="5"/>
  <c r="P1255" i="5"/>
  <c r="N1255" i="5"/>
  <c r="X1255" i="5" s="1"/>
  <c r="AA1254" i="5"/>
  <c r="Z1254" i="5"/>
  <c r="P1254" i="5"/>
  <c r="N1254" i="5"/>
  <c r="X1254" i="5" s="1"/>
  <c r="AA1253" i="5"/>
  <c r="Z1253" i="5"/>
  <c r="P1253" i="5"/>
  <c r="N1253" i="5"/>
  <c r="X1253" i="5" s="1"/>
  <c r="AA1252" i="5"/>
  <c r="Z1252" i="5"/>
  <c r="P1252" i="5"/>
  <c r="N1252" i="5"/>
  <c r="X1252" i="5" s="1"/>
  <c r="AA1251" i="5"/>
  <c r="Z1251" i="5"/>
  <c r="P1251" i="5"/>
  <c r="N1251" i="5"/>
  <c r="X1251" i="5" s="1"/>
  <c r="AA1250" i="5"/>
  <c r="Z1250" i="5"/>
  <c r="P1250" i="5"/>
  <c r="N1250" i="5"/>
  <c r="X1250" i="5" s="1"/>
  <c r="AA1249" i="5"/>
  <c r="Z1249" i="5"/>
  <c r="P1249" i="5"/>
  <c r="N1249" i="5"/>
  <c r="X1249" i="5" s="1"/>
  <c r="AA1248" i="5"/>
  <c r="Z1248" i="5"/>
  <c r="P1248" i="5"/>
  <c r="N1248" i="5"/>
  <c r="X1248" i="5" s="1"/>
  <c r="AA1247" i="5"/>
  <c r="Z1247" i="5"/>
  <c r="P1247" i="5"/>
  <c r="N1247" i="5"/>
  <c r="X1247" i="5" s="1"/>
  <c r="AA1246" i="5"/>
  <c r="Z1246" i="5"/>
  <c r="P1246" i="5"/>
  <c r="N1246" i="5"/>
  <c r="X1246" i="5" s="1"/>
  <c r="AA1245" i="5"/>
  <c r="Z1245" i="5"/>
  <c r="P1245" i="5"/>
  <c r="N1245" i="5"/>
  <c r="X1245" i="5" s="1"/>
  <c r="AA1244" i="5"/>
  <c r="Z1244" i="5"/>
  <c r="P1244" i="5"/>
  <c r="N1244" i="5"/>
  <c r="X1244" i="5" s="1"/>
  <c r="AA1243" i="5"/>
  <c r="Z1243" i="5"/>
  <c r="P1243" i="5"/>
  <c r="N1243" i="5"/>
  <c r="X1243" i="5" s="1"/>
  <c r="AA1242" i="5"/>
  <c r="Z1242" i="5"/>
  <c r="P1242" i="5"/>
  <c r="N1242" i="5"/>
  <c r="X1242" i="5" s="1"/>
  <c r="AA1241" i="5"/>
  <c r="Z1241" i="5"/>
  <c r="P1241" i="5"/>
  <c r="N1241" i="5"/>
  <c r="X1241" i="5" s="1"/>
  <c r="AA1240" i="5"/>
  <c r="Z1240" i="5"/>
  <c r="P1240" i="5"/>
  <c r="N1240" i="5"/>
  <c r="X1240" i="5" s="1"/>
  <c r="AA1239" i="5"/>
  <c r="Z1239" i="5"/>
  <c r="P1239" i="5"/>
  <c r="N1239" i="5"/>
  <c r="X1239" i="5" s="1"/>
  <c r="AA1238" i="5"/>
  <c r="Z1238" i="5"/>
  <c r="P1238" i="5"/>
  <c r="N1238" i="5"/>
  <c r="X1238" i="5" s="1"/>
  <c r="AA1237" i="5"/>
  <c r="Z1237" i="5"/>
  <c r="P1237" i="5"/>
  <c r="N1237" i="5"/>
  <c r="X1237" i="5" s="1"/>
  <c r="AA1236" i="5"/>
  <c r="Z1236" i="5"/>
  <c r="P1236" i="5"/>
  <c r="N1236" i="5"/>
  <c r="X1236" i="5" s="1"/>
  <c r="AA1235" i="5"/>
  <c r="Z1235" i="5"/>
  <c r="P1235" i="5"/>
  <c r="N1235" i="5"/>
  <c r="X1235" i="5" s="1"/>
  <c r="AA1234" i="5"/>
  <c r="Z1234" i="5"/>
  <c r="P1234" i="5"/>
  <c r="N1234" i="5"/>
  <c r="X1234" i="5" s="1"/>
  <c r="AA1233" i="5"/>
  <c r="Z1233" i="5"/>
  <c r="P1233" i="5"/>
  <c r="N1233" i="5"/>
  <c r="X1233" i="5" s="1"/>
  <c r="AA1232" i="5"/>
  <c r="Z1232" i="5"/>
  <c r="P1232" i="5"/>
  <c r="N1232" i="5"/>
  <c r="X1232" i="5" s="1"/>
  <c r="AA1231" i="5"/>
  <c r="Z1231" i="5"/>
  <c r="P1231" i="5"/>
  <c r="N1231" i="5"/>
  <c r="X1231" i="5" s="1"/>
  <c r="AA1230" i="5"/>
  <c r="Z1230" i="5"/>
  <c r="P1230" i="5"/>
  <c r="N1230" i="5"/>
  <c r="X1230" i="5" s="1"/>
  <c r="AA1229" i="5"/>
  <c r="Z1229" i="5"/>
  <c r="P1229" i="5"/>
  <c r="N1229" i="5"/>
  <c r="X1229" i="5" s="1"/>
  <c r="AA1228" i="5"/>
  <c r="Z1228" i="5"/>
  <c r="P1228" i="5"/>
  <c r="N1228" i="5"/>
  <c r="X1228" i="5" s="1"/>
  <c r="AA1227" i="5"/>
  <c r="Z1227" i="5"/>
  <c r="P1227" i="5"/>
  <c r="N1227" i="5"/>
  <c r="X1227" i="5" s="1"/>
  <c r="I1227" i="5"/>
  <c r="I1228" i="5" s="1"/>
  <c r="I1229" i="5" s="1"/>
  <c r="I1230" i="5" s="1"/>
  <c r="I1231" i="5" s="1"/>
  <c r="I1232" i="5" s="1"/>
  <c r="I1233" i="5" s="1"/>
  <c r="I1234" i="5" s="1"/>
  <c r="I1235" i="5" s="1"/>
  <c r="I1236" i="5" s="1"/>
  <c r="I1237" i="5" s="1"/>
  <c r="I1238" i="5" s="1"/>
  <c r="I1239" i="5" s="1"/>
  <c r="I1240" i="5" s="1"/>
  <c r="I1241" i="5" s="1"/>
  <c r="I1242" i="5" s="1"/>
  <c r="I1243" i="5" s="1"/>
  <c r="I1244" i="5" s="1"/>
  <c r="I1245" i="5" s="1"/>
  <c r="I1246" i="5" s="1"/>
  <c r="I1247" i="5" s="1"/>
  <c r="I1248" i="5" s="1"/>
  <c r="I1249" i="5" s="1"/>
  <c r="I1250" i="5" s="1"/>
  <c r="I1251" i="5" s="1"/>
  <c r="I1252" i="5" s="1"/>
  <c r="I1253" i="5" s="1"/>
  <c r="I1254" i="5" s="1"/>
  <c r="I1255" i="5" s="1"/>
  <c r="I1256" i="5" s="1"/>
  <c r="I1257" i="5" s="1"/>
  <c r="I1258" i="5" s="1"/>
  <c r="I1259" i="5" s="1"/>
  <c r="AA1226" i="5"/>
  <c r="Z1226" i="5"/>
  <c r="P1226" i="5"/>
  <c r="N1226" i="5"/>
  <c r="X1226" i="5" s="1"/>
  <c r="AA1225" i="5"/>
  <c r="Z1225" i="5"/>
  <c r="P1225" i="5"/>
  <c r="N1225" i="5"/>
  <c r="X1225" i="5" s="1"/>
  <c r="AA1224" i="5"/>
  <c r="Z1224" i="5"/>
  <c r="P1224" i="5"/>
  <c r="N1224" i="5"/>
  <c r="X1224" i="5" s="1"/>
  <c r="AA1223" i="5"/>
  <c r="Z1223" i="5"/>
  <c r="P1223" i="5"/>
  <c r="N1223" i="5"/>
  <c r="X1223" i="5" s="1"/>
  <c r="AA1222" i="5"/>
  <c r="Z1222" i="5"/>
  <c r="P1222" i="5"/>
  <c r="N1222" i="5"/>
  <c r="X1222" i="5" s="1"/>
  <c r="AA1221" i="5"/>
  <c r="Z1221" i="5"/>
  <c r="P1221" i="5"/>
  <c r="N1221" i="5"/>
  <c r="X1221" i="5" s="1"/>
  <c r="AA1220" i="5"/>
  <c r="Z1220" i="5"/>
  <c r="P1220" i="5"/>
  <c r="N1220" i="5"/>
  <c r="X1220" i="5" s="1"/>
  <c r="AA1219" i="5"/>
  <c r="Z1219" i="5"/>
  <c r="P1219" i="5"/>
  <c r="N1219" i="5"/>
  <c r="X1219" i="5" s="1"/>
  <c r="AA1218" i="5"/>
  <c r="Z1218" i="5"/>
  <c r="P1218" i="5"/>
  <c r="N1218" i="5"/>
  <c r="X1218" i="5" s="1"/>
  <c r="AA1217" i="5"/>
  <c r="Z1217" i="5"/>
  <c r="P1217" i="5"/>
  <c r="N1217" i="5"/>
  <c r="X1217" i="5" s="1"/>
  <c r="AA1216" i="5"/>
  <c r="Z1216" i="5"/>
  <c r="P1216" i="5"/>
  <c r="N1216" i="5"/>
  <c r="X1216" i="5" s="1"/>
  <c r="AA1215" i="5"/>
  <c r="Z1215" i="5"/>
  <c r="P1215" i="5"/>
  <c r="N1215" i="5"/>
  <c r="X1215" i="5" s="1"/>
  <c r="AA1214" i="5"/>
  <c r="Z1214" i="5"/>
  <c r="P1214" i="5"/>
  <c r="N1214" i="5"/>
  <c r="X1214" i="5" s="1"/>
  <c r="I1214" i="5"/>
  <c r="I1215" i="5" s="1"/>
  <c r="I1216" i="5" s="1"/>
  <c r="I1217" i="5" s="1"/>
  <c r="I1218" i="5" s="1"/>
  <c r="I1219" i="5" s="1"/>
  <c r="I1220" i="5" s="1"/>
  <c r="I1221" i="5" s="1"/>
  <c r="I1222" i="5" s="1"/>
  <c r="I1223" i="5" s="1"/>
  <c r="I1224" i="5" s="1"/>
  <c r="I1225" i="5" s="1"/>
  <c r="I1226" i="5" s="1"/>
  <c r="AA1213" i="5"/>
  <c r="Z1213" i="5"/>
  <c r="P1213" i="5"/>
  <c r="N1213" i="5"/>
  <c r="X1213" i="5" s="1"/>
  <c r="AA1212" i="5"/>
  <c r="Z1212" i="5"/>
  <c r="P1212" i="5"/>
  <c r="N1212" i="5"/>
  <c r="X1212" i="5" s="1"/>
  <c r="AA1211" i="5"/>
  <c r="Z1211" i="5"/>
  <c r="P1211" i="5"/>
  <c r="N1211" i="5"/>
  <c r="X1211" i="5" s="1"/>
  <c r="AA1210" i="5"/>
  <c r="Z1210" i="5"/>
  <c r="Q1210" i="5"/>
  <c r="Q1211" i="5" s="1"/>
  <c r="Q1212" i="5" s="1"/>
  <c r="Q1213" i="5" s="1"/>
  <c r="Q1214" i="5" s="1"/>
  <c r="Q1215" i="5" s="1"/>
  <c r="Q1216" i="5" s="1"/>
  <c r="Q1217" i="5" s="1"/>
  <c r="Q1218" i="5" s="1"/>
  <c r="Q1219" i="5" s="1"/>
  <c r="Q1220" i="5" s="1"/>
  <c r="Q1221" i="5" s="1"/>
  <c r="Q1222" i="5" s="1"/>
  <c r="Q1223" i="5" s="1"/>
  <c r="Q1224" i="5" s="1"/>
  <c r="Q1225" i="5" s="1"/>
  <c r="Q1226" i="5" s="1"/>
  <c r="Q1227" i="5" s="1"/>
  <c r="Q1228" i="5" s="1"/>
  <c r="Q1229" i="5" s="1"/>
  <c r="Q1230" i="5" s="1"/>
  <c r="Q1231" i="5" s="1"/>
  <c r="Q1232" i="5" s="1"/>
  <c r="Q1233" i="5" s="1"/>
  <c r="Q1234" i="5" s="1"/>
  <c r="Q1235" i="5" s="1"/>
  <c r="Q1236" i="5" s="1"/>
  <c r="Q1237" i="5" s="1"/>
  <c r="Q1238" i="5" s="1"/>
  <c r="Q1239" i="5" s="1"/>
  <c r="Q1240" i="5" s="1"/>
  <c r="Q1241" i="5" s="1"/>
  <c r="Q1242" i="5" s="1"/>
  <c r="Q1243" i="5" s="1"/>
  <c r="Q1244" i="5" s="1"/>
  <c r="Q1245" i="5" s="1"/>
  <c r="Q1246" i="5" s="1"/>
  <c r="Q1247" i="5" s="1"/>
  <c r="Q1248" i="5" s="1"/>
  <c r="Q1249" i="5" s="1"/>
  <c r="Q1250" i="5" s="1"/>
  <c r="Q1251" i="5" s="1"/>
  <c r="Q1252" i="5" s="1"/>
  <c r="Q1253" i="5" s="1"/>
  <c r="Q1254" i="5" s="1"/>
  <c r="Q1255" i="5" s="1"/>
  <c r="Q1256" i="5" s="1"/>
  <c r="Q1257" i="5" s="1"/>
  <c r="Q1258" i="5" s="1"/>
  <c r="Q1259" i="5" s="1"/>
  <c r="P1210" i="5"/>
  <c r="N1210" i="5"/>
  <c r="X1210" i="5" s="1"/>
  <c r="AA1209" i="5"/>
  <c r="Z1209" i="5"/>
  <c r="Q1209" i="5"/>
  <c r="P1209" i="5"/>
  <c r="N1209" i="5"/>
  <c r="X1209" i="5" s="1"/>
  <c r="AA1208" i="5"/>
  <c r="Z1208" i="5"/>
  <c r="P1208" i="5"/>
  <c r="N1208" i="5"/>
  <c r="X1208" i="5" s="1"/>
  <c r="I1208" i="5"/>
  <c r="I1209" i="5" s="1"/>
  <c r="I1210" i="5" s="1"/>
  <c r="I1211" i="5" s="1"/>
  <c r="I1212" i="5" s="1"/>
  <c r="I1213" i="5" s="1"/>
  <c r="G1208" i="5"/>
  <c r="G1209" i="5" s="1"/>
  <c r="G1210" i="5" s="1"/>
  <c r="G1211" i="5" s="1"/>
  <c r="G1212" i="5" s="1"/>
  <c r="G1213" i="5" s="1"/>
  <c r="G1214" i="5" s="1"/>
  <c r="G1215" i="5" s="1"/>
  <c r="G1216" i="5" s="1"/>
  <c r="G1217" i="5" s="1"/>
  <c r="G1218" i="5" s="1"/>
  <c r="G1219" i="5" s="1"/>
  <c r="G1220" i="5" s="1"/>
  <c r="G1221" i="5" s="1"/>
  <c r="G1222" i="5" s="1"/>
  <c r="G1223" i="5" s="1"/>
  <c r="G1224" i="5" s="1"/>
  <c r="G1225" i="5" s="1"/>
  <c r="G1226" i="5" s="1"/>
  <c r="G1227" i="5" s="1"/>
  <c r="G1228" i="5" s="1"/>
  <c r="G1229" i="5" s="1"/>
  <c r="G1230" i="5" s="1"/>
  <c r="G1231" i="5" s="1"/>
  <c r="G1232" i="5" s="1"/>
  <c r="G1233" i="5" s="1"/>
  <c r="G1234" i="5" s="1"/>
  <c r="G1235" i="5" s="1"/>
  <c r="G1236" i="5" s="1"/>
  <c r="G1237" i="5" s="1"/>
  <c r="G1238" i="5" s="1"/>
  <c r="G1239" i="5" s="1"/>
  <c r="G1240" i="5" s="1"/>
  <c r="G1241" i="5" s="1"/>
  <c r="G1242" i="5" s="1"/>
  <c r="G1243" i="5" s="1"/>
  <c r="G1244" i="5" s="1"/>
  <c r="G1245" i="5" s="1"/>
  <c r="G1246" i="5" s="1"/>
  <c r="G1247" i="5" s="1"/>
  <c r="G1248" i="5" s="1"/>
  <c r="G1249" i="5" s="1"/>
  <c r="G1250" i="5" s="1"/>
  <c r="G1251" i="5" s="1"/>
  <c r="G1252" i="5" s="1"/>
  <c r="G1253" i="5" s="1"/>
  <c r="G1254" i="5" s="1"/>
  <c r="G1255" i="5" s="1"/>
  <c r="G1256" i="5" s="1"/>
  <c r="G1257" i="5" s="1"/>
  <c r="G1258" i="5" s="1"/>
  <c r="G1259" i="5" s="1"/>
  <c r="AA1207" i="5"/>
  <c r="Z1207" i="5"/>
  <c r="P1207" i="5"/>
  <c r="N1207" i="5"/>
  <c r="X1207" i="5" s="1"/>
  <c r="Z1206" i="5"/>
  <c r="AA1206" i="5" s="1"/>
  <c r="X1206" i="5"/>
  <c r="P1206" i="5"/>
  <c r="N1206" i="5"/>
  <c r="L1206" i="5"/>
  <c r="AA1205" i="5"/>
  <c r="Z1205" i="5"/>
  <c r="X1205" i="5"/>
  <c r="P1205" i="5"/>
  <c r="N1205" i="5"/>
  <c r="Z1204" i="5"/>
  <c r="AA1204" i="5" s="1"/>
  <c r="X1204" i="5"/>
  <c r="P1204" i="5"/>
  <c r="N1204" i="5"/>
  <c r="Z1203" i="5"/>
  <c r="AA1203" i="5" s="1"/>
  <c r="P1203" i="5"/>
  <c r="N1203" i="5"/>
  <c r="X1203" i="5" s="1"/>
  <c r="AA1202" i="5"/>
  <c r="Z1202" i="5"/>
  <c r="X1202" i="5"/>
  <c r="P1202" i="5"/>
  <c r="N1202" i="5"/>
  <c r="Z1201" i="5"/>
  <c r="AA1201" i="5" s="1"/>
  <c r="P1201" i="5"/>
  <c r="N1201" i="5"/>
  <c r="X1201" i="5" s="1"/>
  <c r="AA1200" i="5"/>
  <c r="Z1200" i="5"/>
  <c r="P1200" i="5"/>
  <c r="N1200" i="5"/>
  <c r="X1200" i="5" s="1"/>
  <c r="Z1199" i="5"/>
  <c r="AA1199" i="5" s="1"/>
  <c r="X1199" i="5"/>
  <c r="P1199" i="5"/>
  <c r="N1199" i="5"/>
  <c r="Z1198" i="5"/>
  <c r="AA1198" i="5" s="1"/>
  <c r="X1198" i="5"/>
  <c r="P1198" i="5"/>
  <c r="N1198" i="5"/>
  <c r="Z1197" i="5"/>
  <c r="AA1197" i="5" s="1"/>
  <c r="X1197" i="5"/>
  <c r="P1197" i="5"/>
  <c r="N1197" i="5"/>
  <c r="AA1196" i="5"/>
  <c r="Z1196" i="5"/>
  <c r="X1196" i="5"/>
  <c r="P1196" i="5"/>
  <c r="N1196" i="5"/>
  <c r="Z1195" i="5"/>
  <c r="AA1195" i="5" s="1"/>
  <c r="P1195" i="5"/>
  <c r="N1195" i="5"/>
  <c r="X1195" i="5" s="1"/>
  <c r="AA1194" i="5"/>
  <c r="Z1194" i="5"/>
  <c r="X1194" i="5"/>
  <c r="P1194" i="5"/>
  <c r="N1194" i="5"/>
  <c r="Z1193" i="5"/>
  <c r="AA1193" i="5" s="1"/>
  <c r="X1193" i="5"/>
  <c r="P1193" i="5"/>
  <c r="N1193" i="5"/>
  <c r="AA1192" i="5"/>
  <c r="Z1192" i="5"/>
  <c r="X1192" i="5"/>
  <c r="P1192" i="5"/>
  <c r="N1192" i="5"/>
  <c r="Z1191" i="5"/>
  <c r="AA1191" i="5" s="1"/>
  <c r="P1191" i="5"/>
  <c r="N1191" i="5"/>
  <c r="X1191" i="5" s="1"/>
  <c r="Z1190" i="5"/>
  <c r="AA1190" i="5" s="1"/>
  <c r="P1190" i="5"/>
  <c r="N1190" i="5"/>
  <c r="X1190" i="5" s="1"/>
  <c r="AA1189" i="5"/>
  <c r="Z1189" i="5"/>
  <c r="X1189" i="5"/>
  <c r="P1189" i="5"/>
  <c r="N1189" i="5"/>
  <c r="AA1188" i="5"/>
  <c r="Z1188" i="5"/>
  <c r="P1188" i="5"/>
  <c r="N1188" i="5"/>
  <c r="X1188" i="5" s="1"/>
  <c r="AA1187" i="5"/>
  <c r="Z1187" i="5"/>
  <c r="P1187" i="5"/>
  <c r="N1187" i="5"/>
  <c r="X1187" i="5" s="1"/>
  <c r="AA1186" i="5"/>
  <c r="Z1186" i="5"/>
  <c r="X1186" i="5"/>
  <c r="P1186" i="5"/>
  <c r="N1186" i="5"/>
  <c r="Z1185" i="5"/>
  <c r="AA1185" i="5" s="1"/>
  <c r="X1185" i="5"/>
  <c r="P1185" i="5"/>
  <c r="N1185" i="5"/>
  <c r="AA1184" i="5"/>
  <c r="Z1184" i="5"/>
  <c r="X1184" i="5"/>
  <c r="P1184" i="5"/>
  <c r="N1184" i="5"/>
  <c r="Z1183" i="5"/>
  <c r="AA1183" i="5" s="1"/>
  <c r="P1183" i="5"/>
  <c r="N1183" i="5"/>
  <c r="X1183" i="5" s="1"/>
  <c r="Z1182" i="5"/>
  <c r="AA1182" i="5" s="1"/>
  <c r="P1182" i="5"/>
  <c r="N1182" i="5"/>
  <c r="X1182" i="5" s="1"/>
  <c r="AA1181" i="5"/>
  <c r="Z1181" i="5"/>
  <c r="X1181" i="5"/>
  <c r="P1181" i="5"/>
  <c r="N1181" i="5"/>
  <c r="AA1180" i="5"/>
  <c r="Z1180" i="5"/>
  <c r="P1180" i="5"/>
  <c r="N1180" i="5"/>
  <c r="X1180" i="5" s="1"/>
  <c r="AA1179" i="5"/>
  <c r="Z1179" i="5"/>
  <c r="P1179" i="5"/>
  <c r="N1179" i="5"/>
  <c r="X1179" i="5" s="1"/>
  <c r="AA1178" i="5"/>
  <c r="Z1178" i="5"/>
  <c r="X1178" i="5"/>
  <c r="P1178" i="5"/>
  <c r="N1178" i="5"/>
  <c r="Z1177" i="5"/>
  <c r="AA1177" i="5" s="1"/>
  <c r="X1177" i="5"/>
  <c r="P1177" i="5"/>
  <c r="N1177" i="5"/>
  <c r="AA1176" i="5"/>
  <c r="Z1176" i="5"/>
  <c r="X1176" i="5"/>
  <c r="P1176" i="5"/>
  <c r="N1176" i="5"/>
  <c r="Z1175" i="5"/>
  <c r="AA1175" i="5" s="1"/>
  <c r="P1175" i="5"/>
  <c r="N1175" i="5"/>
  <c r="X1175" i="5" s="1"/>
  <c r="Z1174" i="5"/>
  <c r="AA1174" i="5" s="1"/>
  <c r="P1174" i="5"/>
  <c r="N1174" i="5"/>
  <c r="X1174" i="5" s="1"/>
  <c r="AA1173" i="5"/>
  <c r="Z1173" i="5"/>
  <c r="X1173" i="5"/>
  <c r="P1173" i="5"/>
  <c r="N1173" i="5"/>
  <c r="AA1172" i="5"/>
  <c r="Z1172" i="5"/>
  <c r="P1172" i="5"/>
  <c r="N1172" i="5"/>
  <c r="X1172" i="5" s="1"/>
  <c r="AA1171" i="5"/>
  <c r="Z1171" i="5"/>
  <c r="P1171" i="5"/>
  <c r="N1171" i="5"/>
  <c r="X1171" i="5" s="1"/>
  <c r="Z1170" i="5"/>
  <c r="AA1170" i="5" s="1"/>
  <c r="X1170" i="5"/>
  <c r="P1170" i="5"/>
  <c r="N1170" i="5"/>
  <c r="Z1169" i="5"/>
  <c r="AA1169" i="5" s="1"/>
  <c r="X1169" i="5"/>
  <c r="P1169" i="5"/>
  <c r="N1169" i="5"/>
  <c r="L1169" i="5"/>
  <c r="Z1168" i="5"/>
  <c r="AA1168" i="5" s="1"/>
  <c r="X1168" i="5"/>
  <c r="P1168" i="5"/>
  <c r="N1168" i="5"/>
  <c r="AA1167" i="5"/>
  <c r="Z1167" i="5"/>
  <c r="X1167" i="5"/>
  <c r="P1167" i="5"/>
  <c r="N1167" i="5"/>
  <c r="Z1166" i="5"/>
  <c r="AA1166" i="5" s="1"/>
  <c r="P1166" i="5"/>
  <c r="N1166" i="5"/>
  <c r="X1166" i="5" s="1"/>
  <c r="Z1165" i="5"/>
  <c r="AA1165" i="5" s="1"/>
  <c r="P1165" i="5"/>
  <c r="N1165" i="5"/>
  <c r="X1165" i="5" s="1"/>
  <c r="I1165" i="5"/>
  <c r="I1166" i="5" s="1"/>
  <c r="I1167" i="5" s="1"/>
  <c r="I1168" i="5" s="1"/>
  <c r="I1169" i="5" s="1"/>
  <c r="I1170" i="5" s="1"/>
  <c r="I1171" i="5" s="1"/>
  <c r="I1172" i="5" s="1"/>
  <c r="I1173" i="5" s="1"/>
  <c r="I1174" i="5" s="1"/>
  <c r="I1175" i="5" s="1"/>
  <c r="I1176" i="5" s="1"/>
  <c r="I1177" i="5" s="1"/>
  <c r="I1178" i="5" s="1"/>
  <c r="I1179" i="5" s="1"/>
  <c r="I1180" i="5" s="1"/>
  <c r="I1181" i="5" s="1"/>
  <c r="I1182" i="5" s="1"/>
  <c r="I1183" i="5" s="1"/>
  <c r="I1184" i="5" s="1"/>
  <c r="I1185" i="5" s="1"/>
  <c r="I1186" i="5" s="1"/>
  <c r="I1187" i="5" s="1"/>
  <c r="I1188" i="5" s="1"/>
  <c r="I1189" i="5" s="1"/>
  <c r="I1190" i="5" s="1"/>
  <c r="I1191" i="5" s="1"/>
  <c r="I1192" i="5" s="1"/>
  <c r="I1193" i="5" s="1"/>
  <c r="I1194" i="5" s="1"/>
  <c r="I1195" i="5" s="1"/>
  <c r="I1196" i="5" s="1"/>
  <c r="I1197" i="5" s="1"/>
  <c r="I1198" i="5" s="1"/>
  <c r="I1199" i="5" s="1"/>
  <c r="I1200" i="5" s="1"/>
  <c r="I1201" i="5" s="1"/>
  <c r="I1202" i="5" s="1"/>
  <c r="I1203" i="5" s="1"/>
  <c r="I1204" i="5" s="1"/>
  <c r="I1205" i="5" s="1"/>
  <c r="I1206" i="5" s="1"/>
  <c r="I1207" i="5" s="1"/>
  <c r="AA1164" i="5"/>
  <c r="Z1164" i="5"/>
  <c r="X1164" i="5"/>
  <c r="P1164" i="5"/>
  <c r="N1164" i="5"/>
  <c r="I1164" i="5"/>
  <c r="AA1163" i="5"/>
  <c r="Z1163" i="5"/>
  <c r="P1163" i="5"/>
  <c r="N1163" i="5"/>
  <c r="X1163" i="5" s="1"/>
  <c r="AA1162" i="5"/>
  <c r="Z1162" i="5"/>
  <c r="P1162" i="5"/>
  <c r="N1162" i="5"/>
  <c r="X1162" i="5" s="1"/>
  <c r="Z1161" i="5"/>
  <c r="AA1161" i="5" s="1"/>
  <c r="X1161" i="5"/>
  <c r="P1161" i="5"/>
  <c r="N1161" i="5"/>
  <c r="Z1160" i="5"/>
  <c r="AA1160" i="5" s="1"/>
  <c r="X1160" i="5"/>
  <c r="P1160" i="5"/>
  <c r="N1160" i="5"/>
  <c r="AA1159" i="5"/>
  <c r="Z1159" i="5"/>
  <c r="X1159" i="5"/>
  <c r="P1159" i="5"/>
  <c r="N1159" i="5"/>
  <c r="Z1158" i="5"/>
  <c r="AA1158" i="5" s="1"/>
  <c r="Q1158" i="5"/>
  <c r="P1158" i="5"/>
  <c r="N1158" i="5"/>
  <c r="X1158" i="5" s="1"/>
  <c r="Z1157" i="5"/>
  <c r="AA1157" i="5" s="1"/>
  <c r="P1157" i="5"/>
  <c r="N1157" i="5"/>
  <c r="X1157" i="5" s="1"/>
  <c r="Z1156" i="5"/>
  <c r="AA1156" i="5" s="1"/>
  <c r="P1156" i="5"/>
  <c r="N1156" i="5"/>
  <c r="X1156" i="5" s="1"/>
  <c r="I1156" i="5"/>
  <c r="I1157" i="5" s="1"/>
  <c r="I1158" i="5" s="1"/>
  <c r="I1159" i="5" s="1"/>
  <c r="I1160" i="5" s="1"/>
  <c r="I1161" i="5" s="1"/>
  <c r="I1162" i="5" s="1"/>
  <c r="I1163" i="5" s="1"/>
  <c r="G1156" i="5"/>
  <c r="G1157" i="5" s="1"/>
  <c r="G1158" i="5" s="1"/>
  <c r="G1159" i="5" s="1"/>
  <c r="G1160" i="5" s="1"/>
  <c r="G1161" i="5" s="1"/>
  <c r="G1162" i="5" s="1"/>
  <c r="G1163" i="5" s="1"/>
  <c r="G1164" i="5" s="1"/>
  <c r="G1165" i="5" s="1"/>
  <c r="G1166" i="5" s="1"/>
  <c r="G1167" i="5" s="1"/>
  <c r="G1168" i="5" s="1"/>
  <c r="G1169" i="5" s="1"/>
  <c r="G1170" i="5" s="1"/>
  <c r="G1171" i="5" s="1"/>
  <c r="G1172" i="5" s="1"/>
  <c r="G1173" i="5" s="1"/>
  <c r="G1174" i="5" s="1"/>
  <c r="G1175" i="5" s="1"/>
  <c r="G1176" i="5" s="1"/>
  <c r="G1177" i="5" s="1"/>
  <c r="G1178" i="5" s="1"/>
  <c r="G1179" i="5" s="1"/>
  <c r="G1180" i="5" s="1"/>
  <c r="G1181" i="5" s="1"/>
  <c r="G1182" i="5" s="1"/>
  <c r="G1183" i="5" s="1"/>
  <c r="G1184" i="5" s="1"/>
  <c r="G1185" i="5" s="1"/>
  <c r="G1186" i="5" s="1"/>
  <c r="G1187" i="5" s="1"/>
  <c r="G1188" i="5" s="1"/>
  <c r="G1189" i="5" s="1"/>
  <c r="G1190" i="5" s="1"/>
  <c r="G1191" i="5" s="1"/>
  <c r="G1192" i="5" s="1"/>
  <c r="G1193" i="5" s="1"/>
  <c r="G1194" i="5" s="1"/>
  <c r="G1195" i="5" s="1"/>
  <c r="G1196" i="5" s="1"/>
  <c r="G1197" i="5" s="1"/>
  <c r="G1198" i="5" s="1"/>
  <c r="G1199" i="5" s="1"/>
  <c r="G1200" i="5" s="1"/>
  <c r="G1201" i="5" s="1"/>
  <c r="G1202" i="5" s="1"/>
  <c r="G1203" i="5" s="1"/>
  <c r="G1204" i="5" s="1"/>
  <c r="G1205" i="5" s="1"/>
  <c r="G1206" i="5" s="1"/>
  <c r="G1207" i="5" s="1"/>
  <c r="P1155" i="5"/>
  <c r="N1155" i="5"/>
  <c r="X1155" i="5" s="1"/>
  <c r="X1154" i="5"/>
  <c r="P1154" i="5"/>
  <c r="N1154" i="5"/>
  <c r="X1153" i="5"/>
  <c r="P1153" i="5"/>
  <c r="N1153" i="5"/>
  <c r="X1152" i="5"/>
  <c r="P1152" i="5"/>
  <c r="N1152" i="5"/>
  <c r="P1151" i="5"/>
  <c r="N1151" i="5"/>
  <c r="X1151" i="5" s="1"/>
  <c r="P1150" i="5"/>
  <c r="N1150" i="5"/>
  <c r="X1150" i="5" s="1"/>
  <c r="X1149" i="5"/>
  <c r="P1149" i="5"/>
  <c r="N1149" i="5"/>
  <c r="P1148" i="5"/>
  <c r="N1148" i="5"/>
  <c r="X1148" i="5" s="1"/>
  <c r="P1147" i="5"/>
  <c r="N1147" i="5"/>
  <c r="X1147" i="5" s="1"/>
  <c r="L1147" i="5"/>
  <c r="X1146" i="5"/>
  <c r="P1146" i="5"/>
  <c r="N1146" i="5"/>
  <c r="P1145" i="5"/>
  <c r="N1145" i="5"/>
  <c r="X1145" i="5" s="1"/>
  <c r="P1144" i="5"/>
  <c r="N1144" i="5"/>
  <c r="X1144" i="5" s="1"/>
  <c r="X1143" i="5"/>
  <c r="P1143" i="5"/>
  <c r="N1143" i="5"/>
  <c r="X1142" i="5"/>
  <c r="P1142" i="5"/>
  <c r="N1142" i="5"/>
  <c r="X1141" i="5"/>
  <c r="P1141" i="5"/>
  <c r="N1141" i="5"/>
  <c r="P1140" i="5"/>
  <c r="N1140" i="5"/>
  <c r="X1140" i="5" s="1"/>
  <c r="P1139" i="5"/>
  <c r="N1139" i="5"/>
  <c r="X1139" i="5" s="1"/>
  <c r="X1138" i="5"/>
  <c r="P1138" i="5"/>
  <c r="N1138" i="5"/>
  <c r="P1137" i="5"/>
  <c r="N1137" i="5"/>
  <c r="X1137" i="5" s="1"/>
  <c r="P1136" i="5"/>
  <c r="N1136" i="5"/>
  <c r="X1136" i="5" s="1"/>
  <c r="X1135" i="5"/>
  <c r="P1135" i="5"/>
  <c r="N1135" i="5"/>
  <c r="X1134" i="5"/>
  <c r="P1134" i="5"/>
  <c r="N1134" i="5"/>
  <c r="X1133" i="5"/>
  <c r="P1133" i="5"/>
  <c r="N1133" i="5"/>
  <c r="P1132" i="5"/>
  <c r="N1132" i="5"/>
  <c r="X1132" i="5" s="1"/>
  <c r="P1131" i="5"/>
  <c r="N1131" i="5"/>
  <c r="X1131" i="5" s="1"/>
  <c r="X1130" i="5"/>
  <c r="P1130" i="5"/>
  <c r="N1130" i="5"/>
  <c r="P1129" i="5"/>
  <c r="N1129" i="5"/>
  <c r="X1129" i="5" s="1"/>
  <c r="P1128" i="5"/>
  <c r="N1128" i="5"/>
  <c r="X1128" i="5" s="1"/>
  <c r="X1127" i="5"/>
  <c r="P1127" i="5"/>
  <c r="N1127" i="5"/>
  <c r="X1126" i="5"/>
  <c r="P1126" i="5"/>
  <c r="N1126" i="5"/>
  <c r="X1125" i="5"/>
  <c r="P1125" i="5"/>
  <c r="N1125" i="5"/>
  <c r="P1124" i="5"/>
  <c r="N1124" i="5"/>
  <c r="X1124" i="5" s="1"/>
  <c r="P1123" i="5"/>
  <c r="N1123" i="5"/>
  <c r="X1123" i="5" s="1"/>
  <c r="X1122" i="5"/>
  <c r="P1122" i="5"/>
  <c r="N1122" i="5"/>
  <c r="P1121" i="5"/>
  <c r="N1121" i="5"/>
  <c r="X1121" i="5" s="1"/>
  <c r="P1120" i="5"/>
  <c r="N1120" i="5"/>
  <c r="X1120" i="5" s="1"/>
  <c r="X1119" i="5"/>
  <c r="P1119" i="5"/>
  <c r="N1119" i="5"/>
  <c r="X1118" i="5"/>
  <c r="P1118" i="5"/>
  <c r="N1118" i="5"/>
  <c r="X1117" i="5"/>
  <c r="P1117" i="5"/>
  <c r="N1117" i="5"/>
  <c r="P1116" i="5"/>
  <c r="N1116" i="5"/>
  <c r="X1116" i="5" s="1"/>
  <c r="P1115" i="5"/>
  <c r="N1115" i="5"/>
  <c r="X1115" i="5" s="1"/>
  <c r="X1114" i="5"/>
  <c r="P1114" i="5"/>
  <c r="N1114" i="5"/>
  <c r="P1113" i="5"/>
  <c r="N1113" i="5"/>
  <c r="X1113" i="5" s="1"/>
  <c r="P1112" i="5"/>
  <c r="N1112" i="5"/>
  <c r="X1112" i="5" s="1"/>
  <c r="X1111" i="5"/>
  <c r="P1111" i="5"/>
  <c r="N1111" i="5"/>
  <c r="X1110" i="5"/>
  <c r="P1110" i="5"/>
  <c r="N1110" i="5"/>
  <c r="X1109" i="5"/>
  <c r="P1109" i="5"/>
  <c r="N1109" i="5"/>
  <c r="P1108" i="5"/>
  <c r="N1108" i="5"/>
  <c r="X1108" i="5" s="1"/>
  <c r="P1107" i="5"/>
  <c r="N1107" i="5"/>
  <c r="X1107" i="5" s="1"/>
  <c r="G1107" i="5"/>
  <c r="G1108" i="5" s="1"/>
  <c r="G1109" i="5" s="1"/>
  <c r="G1110" i="5" s="1"/>
  <c r="G1111" i="5" s="1"/>
  <c r="G1112" i="5" s="1"/>
  <c r="G1113" i="5" s="1"/>
  <c r="G1114" i="5" s="1"/>
  <c r="G1115" i="5" s="1"/>
  <c r="G1116" i="5" s="1"/>
  <c r="G1117" i="5" s="1"/>
  <c r="G1118" i="5" s="1"/>
  <c r="G1119" i="5" s="1"/>
  <c r="G1120" i="5" s="1"/>
  <c r="G1121" i="5" s="1"/>
  <c r="G1122" i="5" s="1"/>
  <c r="G1123" i="5" s="1"/>
  <c r="G1124" i="5" s="1"/>
  <c r="G1125" i="5" s="1"/>
  <c r="G1126" i="5" s="1"/>
  <c r="G1127" i="5" s="1"/>
  <c r="G1128" i="5" s="1"/>
  <c r="G1129" i="5" s="1"/>
  <c r="G1130" i="5" s="1"/>
  <c r="G1131" i="5" s="1"/>
  <c r="G1132" i="5" s="1"/>
  <c r="G1133" i="5" s="1"/>
  <c r="G1134" i="5" s="1"/>
  <c r="G1135" i="5" s="1"/>
  <c r="G1136" i="5" s="1"/>
  <c r="G1137" i="5" s="1"/>
  <c r="G1138" i="5" s="1"/>
  <c r="G1139" i="5" s="1"/>
  <c r="G1140" i="5" s="1"/>
  <c r="G1141" i="5" s="1"/>
  <c r="G1142" i="5" s="1"/>
  <c r="G1143" i="5" s="1"/>
  <c r="G1144" i="5" s="1"/>
  <c r="G1145" i="5" s="1"/>
  <c r="G1146" i="5" s="1"/>
  <c r="G1147" i="5" s="1"/>
  <c r="G1148" i="5" s="1"/>
  <c r="G1149" i="5" s="1"/>
  <c r="G1150" i="5" s="1"/>
  <c r="G1151" i="5" s="1"/>
  <c r="G1152" i="5" s="1"/>
  <c r="G1153" i="5" s="1"/>
  <c r="G1154" i="5" s="1"/>
  <c r="G1155" i="5" s="1"/>
  <c r="X1106" i="5"/>
  <c r="P1106" i="5"/>
  <c r="N1106" i="5"/>
  <c r="X1105" i="5"/>
  <c r="P1105" i="5"/>
  <c r="N1105" i="5"/>
  <c r="I1105" i="5"/>
  <c r="I1106" i="5" s="1"/>
  <c r="I1107" i="5" s="1"/>
  <c r="I1108" i="5" s="1"/>
  <c r="I1109" i="5" s="1"/>
  <c r="I1110" i="5" s="1"/>
  <c r="I1111" i="5" s="1"/>
  <c r="I1112" i="5" s="1"/>
  <c r="I1113" i="5" s="1"/>
  <c r="I1114" i="5" s="1"/>
  <c r="I1115" i="5" s="1"/>
  <c r="I1116" i="5" s="1"/>
  <c r="I1117" i="5" s="1"/>
  <c r="I1118" i="5" s="1"/>
  <c r="I1119" i="5" s="1"/>
  <c r="I1120" i="5" s="1"/>
  <c r="I1121" i="5" s="1"/>
  <c r="I1122" i="5" s="1"/>
  <c r="I1123" i="5" s="1"/>
  <c r="I1124" i="5" s="1"/>
  <c r="I1125" i="5" s="1"/>
  <c r="I1126" i="5" s="1"/>
  <c r="I1127" i="5" s="1"/>
  <c r="I1128" i="5" s="1"/>
  <c r="I1129" i="5" s="1"/>
  <c r="I1130" i="5" s="1"/>
  <c r="I1131" i="5" s="1"/>
  <c r="I1132" i="5" s="1"/>
  <c r="I1133" i="5" s="1"/>
  <c r="I1134" i="5" s="1"/>
  <c r="I1135" i="5" s="1"/>
  <c r="I1136" i="5" s="1"/>
  <c r="I1137" i="5" s="1"/>
  <c r="I1138" i="5" s="1"/>
  <c r="I1139" i="5" s="1"/>
  <c r="I1140" i="5" s="1"/>
  <c r="I1141" i="5" s="1"/>
  <c r="I1142" i="5" s="1"/>
  <c r="I1143" i="5" s="1"/>
  <c r="I1144" i="5" s="1"/>
  <c r="I1145" i="5" s="1"/>
  <c r="I1146" i="5" s="1"/>
  <c r="I1147" i="5" s="1"/>
  <c r="I1148" i="5" s="1"/>
  <c r="I1149" i="5" s="1"/>
  <c r="I1150" i="5" s="1"/>
  <c r="I1151" i="5" s="1"/>
  <c r="I1152" i="5" s="1"/>
  <c r="I1153" i="5" s="1"/>
  <c r="I1154" i="5" s="1"/>
  <c r="I1155" i="5" s="1"/>
  <c r="G1105" i="5"/>
  <c r="X1104" i="5"/>
  <c r="P1104" i="5"/>
  <c r="N1104" i="5"/>
  <c r="I1104" i="5"/>
  <c r="G1104" i="5"/>
  <c r="P1103" i="5"/>
  <c r="N1103" i="5"/>
  <c r="X1103" i="5" s="1"/>
  <c r="P1102" i="5"/>
  <c r="N1102" i="5"/>
  <c r="X1102" i="5" s="1"/>
  <c r="X1101" i="5"/>
  <c r="P1101" i="5"/>
  <c r="N1101" i="5"/>
  <c r="L1101" i="5"/>
  <c r="P1100" i="5"/>
  <c r="N1100" i="5"/>
  <c r="X1100" i="5" s="1"/>
  <c r="P1099" i="5"/>
  <c r="N1099" i="5"/>
  <c r="X1099" i="5" s="1"/>
  <c r="X1098" i="5"/>
  <c r="P1098" i="5"/>
  <c r="N1098" i="5"/>
  <c r="P1097" i="5"/>
  <c r="N1097" i="5"/>
  <c r="X1097" i="5" s="1"/>
  <c r="P1096" i="5"/>
  <c r="N1096" i="5"/>
  <c r="X1096" i="5" s="1"/>
  <c r="X1095" i="5"/>
  <c r="P1095" i="5"/>
  <c r="N1095" i="5"/>
  <c r="X1094" i="5"/>
  <c r="P1094" i="5"/>
  <c r="N1094" i="5"/>
  <c r="X1093" i="5"/>
  <c r="P1093" i="5"/>
  <c r="N1093" i="5"/>
  <c r="P1092" i="5"/>
  <c r="N1092" i="5"/>
  <c r="X1092" i="5" s="1"/>
  <c r="P1091" i="5"/>
  <c r="N1091" i="5"/>
  <c r="X1091" i="5" s="1"/>
  <c r="X1090" i="5"/>
  <c r="P1090" i="5"/>
  <c r="N1090" i="5"/>
  <c r="P1089" i="5"/>
  <c r="N1089" i="5"/>
  <c r="X1089" i="5" s="1"/>
  <c r="P1088" i="5"/>
  <c r="N1088" i="5"/>
  <c r="X1088" i="5" s="1"/>
  <c r="X1087" i="5"/>
  <c r="P1087" i="5"/>
  <c r="N1087" i="5"/>
  <c r="X1086" i="5"/>
  <c r="P1086" i="5"/>
  <c r="N1086" i="5"/>
  <c r="X1085" i="5"/>
  <c r="P1085" i="5"/>
  <c r="N1085" i="5"/>
  <c r="P1084" i="5"/>
  <c r="N1084" i="5"/>
  <c r="X1084" i="5" s="1"/>
  <c r="P1083" i="5"/>
  <c r="N1083" i="5"/>
  <c r="X1083" i="5" s="1"/>
  <c r="X1082" i="5"/>
  <c r="P1082" i="5"/>
  <c r="N1082" i="5"/>
  <c r="P1081" i="5"/>
  <c r="N1081" i="5"/>
  <c r="X1081" i="5" s="1"/>
  <c r="P1080" i="5"/>
  <c r="N1080" i="5"/>
  <c r="X1080" i="5" s="1"/>
  <c r="X1079" i="5"/>
  <c r="P1079" i="5"/>
  <c r="N1079" i="5"/>
  <c r="X1078" i="5"/>
  <c r="P1078" i="5"/>
  <c r="N1078" i="5"/>
  <c r="X1077" i="5"/>
  <c r="P1077" i="5"/>
  <c r="N1077" i="5"/>
  <c r="P1076" i="5"/>
  <c r="N1076" i="5"/>
  <c r="X1076" i="5" s="1"/>
  <c r="P1075" i="5"/>
  <c r="N1075" i="5"/>
  <c r="X1075" i="5" s="1"/>
  <c r="X1074" i="5"/>
  <c r="P1074" i="5"/>
  <c r="N1074" i="5"/>
  <c r="P1073" i="5"/>
  <c r="N1073" i="5"/>
  <c r="X1073" i="5" s="1"/>
  <c r="P1072" i="5"/>
  <c r="N1072" i="5"/>
  <c r="X1072" i="5" s="1"/>
  <c r="X1071" i="5"/>
  <c r="P1071" i="5"/>
  <c r="N1071" i="5"/>
  <c r="X1070" i="5"/>
  <c r="P1070" i="5"/>
  <c r="N1070" i="5"/>
  <c r="X1069" i="5"/>
  <c r="P1069" i="5"/>
  <c r="N1069" i="5"/>
  <c r="P1068" i="5"/>
  <c r="N1068" i="5"/>
  <c r="X1068" i="5" s="1"/>
  <c r="P1067" i="5"/>
  <c r="N1067" i="5"/>
  <c r="X1067" i="5" s="1"/>
  <c r="X1066" i="5"/>
  <c r="P1066" i="5"/>
  <c r="N1066" i="5"/>
  <c r="P1065" i="5"/>
  <c r="N1065" i="5"/>
  <c r="X1065" i="5" s="1"/>
  <c r="P1064" i="5"/>
  <c r="N1064" i="5"/>
  <c r="X1064" i="5" s="1"/>
  <c r="X1063" i="5"/>
  <c r="P1063" i="5"/>
  <c r="N1063" i="5"/>
  <c r="X1062" i="5"/>
  <c r="P1062" i="5"/>
  <c r="N1062" i="5"/>
  <c r="X1061" i="5"/>
  <c r="P1061" i="5"/>
  <c r="N1061" i="5"/>
  <c r="P1060" i="5"/>
  <c r="N1060" i="5"/>
  <c r="X1060" i="5" s="1"/>
  <c r="P1059" i="5"/>
  <c r="N1059" i="5"/>
  <c r="X1059" i="5" s="1"/>
  <c r="X1058" i="5"/>
  <c r="P1058" i="5"/>
  <c r="N1058" i="5"/>
  <c r="P1057" i="5"/>
  <c r="N1057" i="5"/>
  <c r="X1057" i="5" s="1"/>
  <c r="P1056" i="5"/>
  <c r="N1056" i="5"/>
  <c r="X1056" i="5" s="1"/>
  <c r="X1055" i="5"/>
  <c r="P1055" i="5"/>
  <c r="N1055" i="5"/>
  <c r="X1054" i="5"/>
  <c r="P1054" i="5"/>
  <c r="N1054" i="5"/>
  <c r="X1053" i="5"/>
  <c r="P1053" i="5"/>
  <c r="N1053" i="5"/>
  <c r="P1052" i="5"/>
  <c r="N1052" i="5"/>
  <c r="X1052" i="5" s="1"/>
  <c r="I1052" i="5"/>
  <c r="I1053" i="5" s="1"/>
  <c r="I1054" i="5" s="1"/>
  <c r="I1055" i="5" s="1"/>
  <c r="I1056" i="5" s="1"/>
  <c r="I1057" i="5" s="1"/>
  <c r="I1058" i="5" s="1"/>
  <c r="I1059" i="5" s="1"/>
  <c r="I1060" i="5" s="1"/>
  <c r="I1061" i="5" s="1"/>
  <c r="I1062" i="5" s="1"/>
  <c r="I1063" i="5" s="1"/>
  <c r="I1064" i="5" s="1"/>
  <c r="I1065" i="5" s="1"/>
  <c r="I1066" i="5" s="1"/>
  <c r="I1067" i="5" s="1"/>
  <c r="I1068" i="5" s="1"/>
  <c r="I1069" i="5" s="1"/>
  <c r="I1070" i="5" s="1"/>
  <c r="I1071" i="5" s="1"/>
  <c r="I1072" i="5" s="1"/>
  <c r="I1073" i="5" s="1"/>
  <c r="I1074" i="5" s="1"/>
  <c r="I1075" i="5" s="1"/>
  <c r="I1076" i="5" s="1"/>
  <c r="I1077" i="5" s="1"/>
  <c r="I1078" i="5" s="1"/>
  <c r="I1079" i="5" s="1"/>
  <c r="I1080" i="5" s="1"/>
  <c r="I1081" i="5" s="1"/>
  <c r="I1082" i="5" s="1"/>
  <c r="I1083" i="5" s="1"/>
  <c r="I1084" i="5" s="1"/>
  <c r="I1085" i="5" s="1"/>
  <c r="I1086" i="5" s="1"/>
  <c r="I1087" i="5" s="1"/>
  <c r="I1088" i="5" s="1"/>
  <c r="I1089" i="5" s="1"/>
  <c r="I1090" i="5" s="1"/>
  <c r="I1091" i="5" s="1"/>
  <c r="I1092" i="5" s="1"/>
  <c r="I1093" i="5" s="1"/>
  <c r="I1094" i="5" s="1"/>
  <c r="I1095" i="5" s="1"/>
  <c r="I1096" i="5" s="1"/>
  <c r="I1097" i="5" s="1"/>
  <c r="I1098" i="5" s="1"/>
  <c r="I1099" i="5" s="1"/>
  <c r="I1100" i="5" s="1"/>
  <c r="I1101" i="5" s="1"/>
  <c r="I1102" i="5" s="1"/>
  <c r="I1103" i="5" s="1"/>
  <c r="P1051" i="5"/>
  <c r="N1051" i="5"/>
  <c r="X1051" i="5" s="1"/>
  <c r="I1051" i="5"/>
  <c r="G1051" i="5"/>
  <c r="G1052" i="5" s="1"/>
  <c r="G1053" i="5" s="1"/>
  <c r="G1054" i="5" s="1"/>
  <c r="G1055" i="5" s="1"/>
  <c r="G1056" i="5" s="1"/>
  <c r="G1057" i="5" s="1"/>
  <c r="G1058" i="5" s="1"/>
  <c r="G1059" i="5" s="1"/>
  <c r="G1060" i="5" s="1"/>
  <c r="G1061" i="5" s="1"/>
  <c r="G1062" i="5" s="1"/>
  <c r="G1063" i="5" s="1"/>
  <c r="G1064" i="5" s="1"/>
  <c r="G1065" i="5" s="1"/>
  <c r="G1066" i="5" s="1"/>
  <c r="G1067" i="5" s="1"/>
  <c r="G1068" i="5" s="1"/>
  <c r="G1069" i="5" s="1"/>
  <c r="G1070" i="5" s="1"/>
  <c r="G1071" i="5" s="1"/>
  <c r="G1072" i="5" s="1"/>
  <c r="G1073" i="5" s="1"/>
  <c r="G1074" i="5" s="1"/>
  <c r="G1075" i="5" s="1"/>
  <c r="G1076" i="5" s="1"/>
  <c r="G1077" i="5" s="1"/>
  <c r="G1078" i="5" s="1"/>
  <c r="G1079" i="5" s="1"/>
  <c r="G1080" i="5" s="1"/>
  <c r="G1081" i="5" s="1"/>
  <c r="G1082" i="5" s="1"/>
  <c r="G1083" i="5" s="1"/>
  <c r="G1084" i="5" s="1"/>
  <c r="G1085" i="5" s="1"/>
  <c r="G1086" i="5" s="1"/>
  <c r="G1087" i="5" s="1"/>
  <c r="G1088" i="5" s="1"/>
  <c r="G1089" i="5" s="1"/>
  <c r="G1090" i="5" s="1"/>
  <c r="G1091" i="5" s="1"/>
  <c r="G1092" i="5" s="1"/>
  <c r="G1093" i="5" s="1"/>
  <c r="G1094" i="5" s="1"/>
  <c r="G1095" i="5" s="1"/>
  <c r="G1096" i="5" s="1"/>
  <c r="G1097" i="5" s="1"/>
  <c r="G1098" i="5" s="1"/>
  <c r="G1099" i="5" s="1"/>
  <c r="G1100" i="5" s="1"/>
  <c r="G1101" i="5" s="1"/>
  <c r="G1102" i="5" s="1"/>
  <c r="G1103" i="5" s="1"/>
  <c r="X1050" i="5"/>
  <c r="P1050" i="5"/>
  <c r="N1050" i="5"/>
  <c r="P1049" i="5"/>
  <c r="N1049" i="5"/>
  <c r="X1049" i="5" s="1"/>
  <c r="P1048" i="5"/>
  <c r="N1048" i="5"/>
  <c r="X1048" i="5" s="1"/>
  <c r="X1047" i="5"/>
  <c r="P1047" i="5"/>
  <c r="N1047" i="5"/>
  <c r="X1046" i="5"/>
  <c r="P1046" i="5"/>
  <c r="N1046" i="5"/>
  <c r="X1045" i="5"/>
  <c r="P1045" i="5"/>
  <c r="N1045" i="5"/>
  <c r="P1044" i="5"/>
  <c r="N1044" i="5"/>
  <c r="X1044" i="5" s="1"/>
  <c r="P1043" i="5"/>
  <c r="N1043" i="5"/>
  <c r="X1043" i="5" s="1"/>
  <c r="X1042" i="5"/>
  <c r="P1042" i="5"/>
  <c r="N1042" i="5"/>
  <c r="P1041" i="5"/>
  <c r="N1041" i="5"/>
  <c r="X1041" i="5" s="1"/>
  <c r="P1040" i="5"/>
  <c r="N1040" i="5"/>
  <c r="X1040" i="5" s="1"/>
  <c r="X1039" i="5"/>
  <c r="P1039" i="5"/>
  <c r="N1039" i="5"/>
  <c r="X1038" i="5"/>
  <c r="P1038" i="5"/>
  <c r="N1038" i="5"/>
  <c r="X1037" i="5"/>
  <c r="P1037" i="5"/>
  <c r="N1037" i="5"/>
  <c r="P1036" i="5"/>
  <c r="N1036" i="5"/>
  <c r="X1036" i="5" s="1"/>
  <c r="P1035" i="5"/>
  <c r="N1035" i="5"/>
  <c r="X1035" i="5" s="1"/>
  <c r="X1034" i="5"/>
  <c r="P1034" i="5"/>
  <c r="N1034" i="5"/>
  <c r="P1033" i="5"/>
  <c r="N1033" i="5"/>
  <c r="X1033" i="5" s="1"/>
  <c r="P1032" i="5"/>
  <c r="N1032" i="5"/>
  <c r="X1032" i="5" s="1"/>
  <c r="X1031" i="5"/>
  <c r="P1031" i="5"/>
  <c r="N1031" i="5"/>
  <c r="X1030" i="5"/>
  <c r="P1030" i="5"/>
  <c r="N1030" i="5"/>
  <c r="X1029" i="5"/>
  <c r="P1029" i="5"/>
  <c r="N1029" i="5"/>
  <c r="P1028" i="5"/>
  <c r="N1028" i="5"/>
  <c r="X1028" i="5" s="1"/>
  <c r="P1027" i="5"/>
  <c r="N1027" i="5"/>
  <c r="X1027" i="5" s="1"/>
  <c r="X1026" i="5"/>
  <c r="P1026" i="5"/>
  <c r="N1026" i="5"/>
  <c r="P1025" i="5"/>
  <c r="N1025" i="5"/>
  <c r="X1025" i="5" s="1"/>
  <c r="P1024" i="5"/>
  <c r="N1024" i="5"/>
  <c r="X1024" i="5" s="1"/>
  <c r="X1023" i="5"/>
  <c r="P1023" i="5"/>
  <c r="N1023" i="5"/>
  <c r="X1022" i="5"/>
  <c r="P1022" i="5"/>
  <c r="N1022" i="5"/>
  <c r="X1021" i="5"/>
  <c r="P1021" i="5"/>
  <c r="N1021" i="5"/>
  <c r="P1020" i="5"/>
  <c r="N1020" i="5"/>
  <c r="X1020" i="5" s="1"/>
  <c r="P1019" i="5"/>
  <c r="N1019" i="5"/>
  <c r="X1019" i="5" s="1"/>
  <c r="X1018" i="5"/>
  <c r="P1018" i="5"/>
  <c r="N1018" i="5"/>
  <c r="P1017" i="5"/>
  <c r="N1017" i="5"/>
  <c r="X1017" i="5" s="1"/>
  <c r="P1016" i="5"/>
  <c r="N1016" i="5"/>
  <c r="X1016" i="5" s="1"/>
  <c r="X1015" i="5"/>
  <c r="P1015" i="5"/>
  <c r="N1015" i="5"/>
  <c r="X1014" i="5"/>
  <c r="P1014" i="5"/>
  <c r="N1014" i="5"/>
  <c r="X1013" i="5"/>
  <c r="P1013" i="5"/>
  <c r="N1013" i="5"/>
  <c r="P1012" i="5"/>
  <c r="N1012" i="5"/>
  <c r="X1012" i="5" s="1"/>
  <c r="P1011" i="5"/>
  <c r="N1011" i="5"/>
  <c r="X1011" i="5" s="1"/>
  <c r="G1011" i="5"/>
  <c r="G1012" i="5" s="1"/>
  <c r="G1013" i="5" s="1"/>
  <c r="G1014" i="5" s="1"/>
  <c r="G1015" i="5" s="1"/>
  <c r="G1016" i="5" s="1"/>
  <c r="G1017" i="5" s="1"/>
  <c r="G1018" i="5" s="1"/>
  <c r="G1019" i="5" s="1"/>
  <c r="G1020" i="5" s="1"/>
  <c r="G1021" i="5" s="1"/>
  <c r="G1022" i="5" s="1"/>
  <c r="G1023" i="5" s="1"/>
  <c r="G1024" i="5" s="1"/>
  <c r="G1025" i="5" s="1"/>
  <c r="G1026" i="5" s="1"/>
  <c r="G1027" i="5" s="1"/>
  <c r="G1028" i="5" s="1"/>
  <c r="G1029" i="5" s="1"/>
  <c r="G1030" i="5" s="1"/>
  <c r="G1031" i="5" s="1"/>
  <c r="G1032" i="5" s="1"/>
  <c r="G1033" i="5" s="1"/>
  <c r="G1034" i="5" s="1"/>
  <c r="G1035" i="5" s="1"/>
  <c r="G1036" i="5" s="1"/>
  <c r="G1037" i="5" s="1"/>
  <c r="G1038" i="5" s="1"/>
  <c r="G1039" i="5" s="1"/>
  <c r="G1040" i="5" s="1"/>
  <c r="G1041" i="5" s="1"/>
  <c r="G1042" i="5" s="1"/>
  <c r="G1043" i="5" s="1"/>
  <c r="G1044" i="5" s="1"/>
  <c r="G1045" i="5" s="1"/>
  <c r="G1046" i="5" s="1"/>
  <c r="G1047" i="5" s="1"/>
  <c r="G1048" i="5" s="1"/>
  <c r="G1049" i="5" s="1"/>
  <c r="G1050" i="5" s="1"/>
  <c r="X1010" i="5"/>
  <c r="P1010" i="5"/>
  <c r="N1010" i="5"/>
  <c r="X1009" i="5"/>
  <c r="P1009" i="5"/>
  <c r="N1009" i="5"/>
  <c r="X1008" i="5"/>
  <c r="P1008" i="5"/>
  <c r="N1008" i="5"/>
  <c r="P1007" i="5"/>
  <c r="N1007" i="5"/>
  <c r="X1007" i="5" s="1"/>
  <c r="P1006" i="5"/>
  <c r="N1006" i="5"/>
  <c r="X1006" i="5" s="1"/>
  <c r="X1005" i="5"/>
  <c r="P1005" i="5"/>
  <c r="N1005" i="5"/>
  <c r="P1004" i="5"/>
  <c r="N1004" i="5"/>
  <c r="X1004" i="5" s="1"/>
  <c r="P1003" i="5"/>
  <c r="N1003" i="5"/>
  <c r="X1003" i="5" s="1"/>
  <c r="X1002" i="5"/>
  <c r="P1002" i="5"/>
  <c r="N1002" i="5"/>
  <c r="X1001" i="5"/>
  <c r="P1001" i="5"/>
  <c r="N1001" i="5"/>
  <c r="G1001" i="5"/>
  <c r="G1002" i="5" s="1"/>
  <c r="G1003" i="5" s="1"/>
  <c r="G1004" i="5" s="1"/>
  <c r="G1005" i="5" s="1"/>
  <c r="G1006" i="5" s="1"/>
  <c r="G1007" i="5" s="1"/>
  <c r="G1008" i="5" s="1"/>
  <c r="G1009" i="5" s="1"/>
  <c r="X1000" i="5"/>
  <c r="P1000" i="5"/>
  <c r="N1000" i="5"/>
  <c r="G1000" i="5"/>
  <c r="P999" i="5"/>
  <c r="N999" i="5"/>
  <c r="X999" i="5" s="1"/>
  <c r="I999" i="5"/>
  <c r="I1000" i="5" s="1"/>
  <c r="I1001" i="5" s="1"/>
  <c r="I1002" i="5" s="1"/>
  <c r="I1003" i="5" s="1"/>
  <c r="I1004" i="5" s="1"/>
  <c r="I1005" i="5" s="1"/>
  <c r="I1006" i="5" s="1"/>
  <c r="I1007" i="5" s="1"/>
  <c r="I1008" i="5" s="1"/>
  <c r="I1009" i="5" s="1"/>
  <c r="I1010" i="5" s="1"/>
  <c r="I1011" i="5" s="1"/>
  <c r="I1012" i="5" s="1"/>
  <c r="I1013" i="5" s="1"/>
  <c r="I1014" i="5" s="1"/>
  <c r="I1015" i="5" s="1"/>
  <c r="I1016" i="5" s="1"/>
  <c r="I1017" i="5" s="1"/>
  <c r="I1018" i="5" s="1"/>
  <c r="I1019" i="5" s="1"/>
  <c r="I1020" i="5" s="1"/>
  <c r="I1021" i="5" s="1"/>
  <c r="I1022" i="5" s="1"/>
  <c r="I1023" i="5" s="1"/>
  <c r="I1024" i="5" s="1"/>
  <c r="I1025" i="5" s="1"/>
  <c r="I1026" i="5" s="1"/>
  <c r="I1027" i="5" s="1"/>
  <c r="I1028" i="5" s="1"/>
  <c r="I1029" i="5" s="1"/>
  <c r="I1030" i="5" s="1"/>
  <c r="I1031" i="5" s="1"/>
  <c r="I1032" i="5" s="1"/>
  <c r="I1033" i="5" s="1"/>
  <c r="I1034" i="5" s="1"/>
  <c r="I1035" i="5" s="1"/>
  <c r="I1036" i="5" s="1"/>
  <c r="I1037" i="5" s="1"/>
  <c r="I1038" i="5" s="1"/>
  <c r="I1039" i="5" s="1"/>
  <c r="I1040" i="5" s="1"/>
  <c r="I1041" i="5" s="1"/>
  <c r="I1042" i="5" s="1"/>
  <c r="I1043" i="5" s="1"/>
  <c r="I1044" i="5" s="1"/>
  <c r="I1045" i="5" s="1"/>
  <c r="I1046" i="5" s="1"/>
  <c r="I1047" i="5" s="1"/>
  <c r="I1048" i="5" s="1"/>
  <c r="I1049" i="5" s="1"/>
  <c r="I1050" i="5" s="1"/>
  <c r="G999" i="5"/>
  <c r="P998" i="5"/>
  <c r="N998" i="5"/>
  <c r="X998" i="5" s="1"/>
  <c r="G998" i="5"/>
  <c r="X997" i="5"/>
  <c r="P997" i="5"/>
  <c r="N997" i="5"/>
  <c r="X996" i="5"/>
  <c r="P996" i="5"/>
  <c r="N996" i="5"/>
  <c r="X995" i="5"/>
  <c r="P995" i="5"/>
  <c r="N995" i="5"/>
  <c r="P994" i="5"/>
  <c r="N994" i="5"/>
  <c r="X994" i="5" s="1"/>
  <c r="P993" i="5"/>
  <c r="N993" i="5"/>
  <c r="X993" i="5" s="1"/>
  <c r="X992" i="5"/>
  <c r="P992" i="5"/>
  <c r="N992" i="5"/>
  <c r="X991" i="5"/>
  <c r="P991" i="5"/>
  <c r="N991" i="5"/>
  <c r="X990" i="5"/>
  <c r="P990" i="5"/>
  <c r="N990" i="5"/>
  <c r="P989" i="5"/>
  <c r="N989" i="5"/>
  <c r="X989" i="5" s="1"/>
  <c r="P988" i="5"/>
  <c r="N988" i="5"/>
  <c r="X988" i="5" s="1"/>
  <c r="X987" i="5"/>
  <c r="P987" i="5"/>
  <c r="N987" i="5"/>
  <c r="P986" i="5"/>
  <c r="N986" i="5"/>
  <c r="X986" i="5" s="1"/>
  <c r="P985" i="5"/>
  <c r="N985" i="5"/>
  <c r="X985" i="5" s="1"/>
  <c r="X984" i="5"/>
  <c r="P984" i="5"/>
  <c r="N984" i="5"/>
  <c r="X983" i="5"/>
  <c r="P983" i="5"/>
  <c r="N983" i="5"/>
  <c r="X982" i="5"/>
  <c r="P982" i="5"/>
  <c r="N982" i="5"/>
  <c r="P981" i="5"/>
  <c r="N981" i="5"/>
  <c r="X981" i="5" s="1"/>
  <c r="P980" i="5"/>
  <c r="N980" i="5"/>
  <c r="X980" i="5" s="1"/>
  <c r="X979" i="5"/>
  <c r="P979" i="5"/>
  <c r="N979" i="5"/>
  <c r="P978" i="5"/>
  <c r="N978" i="5"/>
  <c r="X978" i="5" s="1"/>
  <c r="P977" i="5"/>
  <c r="N977" i="5"/>
  <c r="X977" i="5" s="1"/>
  <c r="X976" i="5"/>
  <c r="P976" i="5"/>
  <c r="N976" i="5"/>
  <c r="X975" i="5"/>
  <c r="P975" i="5"/>
  <c r="N975" i="5"/>
  <c r="X974" i="5"/>
  <c r="P974" i="5"/>
  <c r="N974" i="5"/>
  <c r="P973" i="5"/>
  <c r="N973" i="5"/>
  <c r="X973" i="5" s="1"/>
  <c r="P972" i="5"/>
  <c r="N972" i="5"/>
  <c r="X972" i="5" s="1"/>
  <c r="X971" i="5"/>
  <c r="P971" i="5"/>
  <c r="N971" i="5"/>
  <c r="P970" i="5"/>
  <c r="N970" i="5"/>
  <c r="X970" i="5" s="1"/>
  <c r="P969" i="5"/>
  <c r="N969" i="5"/>
  <c r="X969" i="5" s="1"/>
  <c r="X968" i="5"/>
  <c r="P968" i="5"/>
  <c r="N968" i="5"/>
  <c r="X967" i="5"/>
  <c r="P967" i="5"/>
  <c r="N967" i="5"/>
  <c r="X966" i="5"/>
  <c r="P966" i="5"/>
  <c r="N966" i="5"/>
  <c r="P965" i="5"/>
  <c r="N965" i="5"/>
  <c r="X965" i="5" s="1"/>
  <c r="P964" i="5"/>
  <c r="N964" i="5"/>
  <c r="X964" i="5" s="1"/>
  <c r="X963" i="5"/>
  <c r="P963" i="5"/>
  <c r="N963" i="5"/>
  <c r="P962" i="5"/>
  <c r="N962" i="5"/>
  <c r="X962" i="5" s="1"/>
  <c r="P961" i="5"/>
  <c r="N961" i="5"/>
  <c r="X961" i="5" s="1"/>
  <c r="X960" i="5"/>
  <c r="P960" i="5"/>
  <c r="N960" i="5"/>
  <c r="X959" i="5"/>
  <c r="P959" i="5"/>
  <c r="N959" i="5"/>
  <c r="X958" i="5"/>
  <c r="P958" i="5"/>
  <c r="N958" i="5"/>
  <c r="P957" i="5"/>
  <c r="N957" i="5"/>
  <c r="X957" i="5" s="1"/>
  <c r="P956" i="5"/>
  <c r="N956" i="5"/>
  <c r="X956" i="5" s="1"/>
  <c r="X955" i="5"/>
  <c r="P955" i="5"/>
  <c r="N955" i="5"/>
  <c r="P954" i="5"/>
  <c r="N954" i="5"/>
  <c r="X954" i="5" s="1"/>
  <c r="P953" i="5"/>
  <c r="N953" i="5"/>
  <c r="X953" i="5" s="1"/>
  <c r="X952" i="5"/>
  <c r="P952" i="5"/>
  <c r="N952" i="5"/>
  <c r="X951" i="5"/>
  <c r="P951" i="5"/>
  <c r="N951" i="5"/>
  <c r="I951" i="5"/>
  <c r="I952" i="5" s="1"/>
  <c r="I953" i="5" s="1"/>
  <c r="I954" i="5" s="1"/>
  <c r="I955" i="5" s="1"/>
  <c r="I956" i="5" s="1"/>
  <c r="I957" i="5" s="1"/>
  <c r="I958" i="5" s="1"/>
  <c r="I959" i="5" s="1"/>
  <c r="I960" i="5" s="1"/>
  <c r="I961" i="5" s="1"/>
  <c r="I962" i="5" s="1"/>
  <c r="I963" i="5" s="1"/>
  <c r="I964" i="5" s="1"/>
  <c r="I965" i="5" s="1"/>
  <c r="I966" i="5" s="1"/>
  <c r="I967" i="5" s="1"/>
  <c r="I968" i="5" s="1"/>
  <c r="I969" i="5" s="1"/>
  <c r="I970" i="5" s="1"/>
  <c r="I971" i="5" s="1"/>
  <c r="I972" i="5" s="1"/>
  <c r="I973" i="5" s="1"/>
  <c r="I974" i="5" s="1"/>
  <c r="I975" i="5" s="1"/>
  <c r="I976" i="5" s="1"/>
  <c r="I977" i="5" s="1"/>
  <c r="I978" i="5" s="1"/>
  <c r="I979" i="5" s="1"/>
  <c r="I980" i="5" s="1"/>
  <c r="I981" i="5" s="1"/>
  <c r="I982" i="5" s="1"/>
  <c r="I983" i="5" s="1"/>
  <c r="I984" i="5" s="1"/>
  <c r="I985" i="5" s="1"/>
  <c r="I986" i="5" s="1"/>
  <c r="I987" i="5" s="1"/>
  <c r="I988" i="5" s="1"/>
  <c r="I989" i="5" s="1"/>
  <c r="I990" i="5" s="1"/>
  <c r="I991" i="5" s="1"/>
  <c r="I992" i="5" s="1"/>
  <c r="I993" i="5" s="1"/>
  <c r="I994" i="5" s="1"/>
  <c r="I995" i="5" s="1"/>
  <c r="I996" i="5" s="1"/>
  <c r="I997" i="5" s="1"/>
  <c r="I998" i="5" s="1"/>
  <c r="X950" i="5"/>
  <c r="P950" i="5"/>
  <c r="N950" i="5"/>
  <c r="P949" i="5"/>
  <c r="N949" i="5"/>
  <c r="X949" i="5" s="1"/>
  <c r="P948" i="5"/>
  <c r="N948" i="5"/>
  <c r="X948" i="5" s="1"/>
  <c r="G948" i="5"/>
  <c r="G949" i="5" s="1"/>
  <c r="G950" i="5" s="1"/>
  <c r="G951" i="5" s="1"/>
  <c r="G952" i="5" s="1"/>
  <c r="G953" i="5" s="1"/>
  <c r="G954" i="5" s="1"/>
  <c r="G955" i="5" s="1"/>
  <c r="G956" i="5" s="1"/>
  <c r="G957" i="5" s="1"/>
  <c r="G958" i="5" s="1"/>
  <c r="G959" i="5" s="1"/>
  <c r="G960" i="5" s="1"/>
  <c r="G961" i="5" s="1"/>
  <c r="G962" i="5" s="1"/>
  <c r="G963" i="5" s="1"/>
  <c r="G964" i="5" s="1"/>
  <c r="G965" i="5" s="1"/>
  <c r="G966" i="5" s="1"/>
  <c r="G967" i="5" s="1"/>
  <c r="G968" i="5" s="1"/>
  <c r="G969" i="5" s="1"/>
  <c r="G970" i="5" s="1"/>
  <c r="G971" i="5" s="1"/>
  <c r="G972" i="5" s="1"/>
  <c r="G973" i="5" s="1"/>
  <c r="G974" i="5" s="1"/>
  <c r="G975" i="5" s="1"/>
  <c r="G976" i="5" s="1"/>
  <c r="G977" i="5" s="1"/>
  <c r="G978" i="5" s="1"/>
  <c r="G979" i="5" s="1"/>
  <c r="G980" i="5" s="1"/>
  <c r="G981" i="5" s="1"/>
  <c r="G982" i="5" s="1"/>
  <c r="G983" i="5" s="1"/>
  <c r="G984" i="5" s="1"/>
  <c r="G985" i="5" s="1"/>
  <c r="G986" i="5" s="1"/>
  <c r="G987" i="5" s="1"/>
  <c r="G988" i="5" s="1"/>
  <c r="G989" i="5" s="1"/>
  <c r="G990" i="5" s="1"/>
  <c r="G991" i="5" s="1"/>
  <c r="G992" i="5" s="1"/>
  <c r="G993" i="5" s="1"/>
  <c r="G994" i="5" s="1"/>
  <c r="G995" i="5" s="1"/>
  <c r="X947" i="5"/>
  <c r="P947" i="5"/>
  <c r="N947" i="5"/>
  <c r="I947" i="5"/>
  <c r="I948" i="5" s="1"/>
  <c r="I949" i="5" s="1"/>
  <c r="I950" i="5" s="1"/>
  <c r="G947" i="5"/>
  <c r="P946" i="5"/>
  <c r="N946" i="5"/>
  <c r="X946" i="5" s="1"/>
  <c r="P945" i="5"/>
  <c r="N945" i="5"/>
  <c r="X945" i="5" s="1"/>
  <c r="X944" i="5"/>
  <c r="P944" i="5"/>
  <c r="N944" i="5"/>
  <c r="X943" i="5"/>
  <c r="P943" i="5"/>
  <c r="N943" i="5"/>
  <c r="X942" i="5"/>
  <c r="P942" i="5"/>
  <c r="N942" i="5"/>
  <c r="P941" i="5"/>
  <c r="N941" i="5"/>
  <c r="X941" i="5" s="1"/>
  <c r="P940" i="5"/>
  <c r="N940" i="5"/>
  <c r="X940" i="5" s="1"/>
  <c r="X939" i="5"/>
  <c r="P939" i="5"/>
  <c r="N939" i="5"/>
  <c r="P938" i="5"/>
  <c r="N938" i="5"/>
  <c r="X938" i="5" s="1"/>
  <c r="P937" i="5"/>
  <c r="N937" i="5"/>
  <c r="X937" i="5" s="1"/>
  <c r="P936" i="5"/>
  <c r="N936" i="5"/>
  <c r="X936" i="5" s="1"/>
  <c r="X935" i="5"/>
  <c r="P935" i="5"/>
  <c r="N935" i="5"/>
  <c r="X934" i="5"/>
  <c r="P934" i="5"/>
  <c r="N934" i="5"/>
  <c r="P933" i="5"/>
  <c r="N933" i="5"/>
  <c r="X933" i="5" s="1"/>
  <c r="P932" i="5"/>
  <c r="N932" i="5"/>
  <c r="X932" i="5" s="1"/>
  <c r="X931" i="5"/>
  <c r="P931" i="5"/>
  <c r="N931" i="5"/>
  <c r="P930" i="5"/>
  <c r="N930" i="5"/>
  <c r="X930" i="5" s="1"/>
  <c r="P929" i="5"/>
  <c r="N929" i="5"/>
  <c r="X929" i="5" s="1"/>
  <c r="P928" i="5"/>
  <c r="N928" i="5"/>
  <c r="X928" i="5" s="1"/>
  <c r="X927" i="5"/>
  <c r="P927" i="5"/>
  <c r="N927" i="5"/>
  <c r="X926" i="5"/>
  <c r="P926" i="5"/>
  <c r="N926" i="5"/>
  <c r="P925" i="5"/>
  <c r="N925" i="5"/>
  <c r="X925" i="5" s="1"/>
  <c r="P924" i="5"/>
  <c r="N924" i="5"/>
  <c r="X924" i="5" s="1"/>
  <c r="X923" i="5"/>
  <c r="P923" i="5"/>
  <c r="N923" i="5"/>
  <c r="P922" i="5"/>
  <c r="N922" i="5"/>
  <c r="X922" i="5" s="1"/>
  <c r="P921" i="5"/>
  <c r="N921" i="5"/>
  <c r="X921" i="5" s="1"/>
  <c r="P920" i="5"/>
  <c r="N920" i="5"/>
  <c r="X920" i="5" s="1"/>
  <c r="X919" i="5"/>
  <c r="P919" i="5"/>
  <c r="N919" i="5"/>
  <c r="G919" i="5"/>
  <c r="G920" i="5" s="1"/>
  <c r="G921" i="5" s="1"/>
  <c r="G922" i="5" s="1"/>
  <c r="G923" i="5" s="1"/>
  <c r="G924" i="5" s="1"/>
  <c r="G925" i="5" s="1"/>
  <c r="G926" i="5" s="1"/>
  <c r="G927" i="5" s="1"/>
  <c r="G928" i="5" s="1"/>
  <c r="G929" i="5" s="1"/>
  <c r="G930" i="5" s="1"/>
  <c r="G931" i="5" s="1"/>
  <c r="G932" i="5" s="1"/>
  <c r="G933" i="5" s="1"/>
  <c r="G934" i="5" s="1"/>
  <c r="G935" i="5" s="1"/>
  <c r="G936" i="5" s="1"/>
  <c r="G937" i="5" s="1"/>
  <c r="G938" i="5" s="1"/>
  <c r="G939" i="5" s="1"/>
  <c r="G940" i="5" s="1"/>
  <c r="G941" i="5" s="1"/>
  <c r="G942" i="5" s="1"/>
  <c r="G943" i="5" s="1"/>
  <c r="G944" i="5" s="1"/>
  <c r="G945" i="5" s="1"/>
  <c r="G946" i="5" s="1"/>
  <c r="X918" i="5"/>
  <c r="P918" i="5"/>
  <c r="N918" i="5"/>
  <c r="P917" i="5"/>
  <c r="N917" i="5"/>
  <c r="X917" i="5" s="1"/>
  <c r="P916" i="5"/>
  <c r="N916" i="5"/>
  <c r="X916" i="5" s="1"/>
  <c r="G916" i="5"/>
  <c r="G917" i="5" s="1"/>
  <c r="G918" i="5" s="1"/>
  <c r="X915" i="5"/>
  <c r="P915" i="5"/>
  <c r="N915" i="5"/>
  <c r="X914" i="5"/>
  <c r="P914" i="5"/>
  <c r="N914" i="5"/>
  <c r="X913" i="5"/>
  <c r="P913" i="5"/>
  <c r="N913" i="5"/>
  <c r="P912" i="5"/>
  <c r="N912" i="5"/>
  <c r="X912" i="5" s="1"/>
  <c r="P911" i="5"/>
  <c r="N911" i="5"/>
  <c r="X911" i="5" s="1"/>
  <c r="X910" i="5"/>
  <c r="P910" i="5"/>
  <c r="N910" i="5"/>
  <c r="P909" i="5"/>
  <c r="N909" i="5"/>
  <c r="X909" i="5" s="1"/>
  <c r="P908" i="5"/>
  <c r="N908" i="5"/>
  <c r="X908" i="5" s="1"/>
  <c r="X907" i="5"/>
  <c r="P907" i="5"/>
  <c r="N907" i="5"/>
  <c r="X906" i="5"/>
  <c r="P906" i="5"/>
  <c r="N906" i="5"/>
  <c r="X905" i="5"/>
  <c r="P905" i="5"/>
  <c r="N905" i="5"/>
  <c r="P904" i="5"/>
  <c r="N904" i="5"/>
  <c r="X904" i="5" s="1"/>
  <c r="P903" i="5"/>
  <c r="N903" i="5"/>
  <c r="X903" i="5" s="1"/>
  <c r="X902" i="5"/>
  <c r="P902" i="5"/>
  <c r="N902" i="5"/>
  <c r="P901" i="5"/>
  <c r="N901" i="5"/>
  <c r="X901" i="5" s="1"/>
  <c r="I901" i="5"/>
  <c r="I902" i="5" s="1"/>
  <c r="I903" i="5" s="1"/>
  <c r="I904" i="5" s="1"/>
  <c r="I905" i="5" s="1"/>
  <c r="I906" i="5" s="1"/>
  <c r="I907" i="5" s="1"/>
  <c r="I908" i="5" s="1"/>
  <c r="I909" i="5" s="1"/>
  <c r="I910" i="5" s="1"/>
  <c r="I911" i="5" s="1"/>
  <c r="I912" i="5" s="1"/>
  <c r="I913" i="5" s="1"/>
  <c r="I914" i="5" s="1"/>
  <c r="I915" i="5" s="1"/>
  <c r="I916" i="5" s="1"/>
  <c r="I917" i="5" s="1"/>
  <c r="I918" i="5" s="1"/>
  <c r="I919" i="5" s="1"/>
  <c r="I920" i="5" s="1"/>
  <c r="I921" i="5" s="1"/>
  <c r="I922" i="5" s="1"/>
  <c r="I923" i="5" s="1"/>
  <c r="I924" i="5" s="1"/>
  <c r="I925" i="5" s="1"/>
  <c r="I926" i="5" s="1"/>
  <c r="I927" i="5" s="1"/>
  <c r="I928" i="5" s="1"/>
  <c r="I929" i="5" s="1"/>
  <c r="I930" i="5" s="1"/>
  <c r="I931" i="5" s="1"/>
  <c r="I932" i="5" s="1"/>
  <c r="I933" i="5" s="1"/>
  <c r="I934" i="5" s="1"/>
  <c r="I935" i="5" s="1"/>
  <c r="I936" i="5" s="1"/>
  <c r="I937" i="5" s="1"/>
  <c r="I938" i="5" s="1"/>
  <c r="I939" i="5" s="1"/>
  <c r="I940" i="5" s="1"/>
  <c r="I941" i="5" s="1"/>
  <c r="I942" i="5" s="1"/>
  <c r="I943" i="5" s="1"/>
  <c r="I944" i="5" s="1"/>
  <c r="I945" i="5" s="1"/>
  <c r="I946" i="5" s="1"/>
  <c r="P900" i="5"/>
  <c r="N900" i="5"/>
  <c r="X900" i="5" s="1"/>
  <c r="P899" i="5"/>
  <c r="N899" i="5"/>
  <c r="X899" i="5" s="1"/>
  <c r="X898" i="5"/>
  <c r="P898" i="5"/>
  <c r="N898" i="5"/>
  <c r="X897" i="5"/>
  <c r="P897" i="5"/>
  <c r="N897" i="5"/>
  <c r="I897" i="5"/>
  <c r="I898" i="5" s="1"/>
  <c r="I899" i="5" s="1"/>
  <c r="I900" i="5" s="1"/>
  <c r="P896" i="5"/>
  <c r="N896" i="5"/>
  <c r="X896" i="5" s="1"/>
  <c r="I896" i="5"/>
  <c r="P895" i="5"/>
  <c r="N895" i="5"/>
  <c r="X895" i="5" s="1"/>
  <c r="I895" i="5"/>
  <c r="G895" i="5"/>
  <c r="G896" i="5" s="1"/>
  <c r="G897" i="5" s="1"/>
  <c r="G898" i="5" s="1"/>
  <c r="G899" i="5" s="1"/>
  <c r="G900" i="5" s="1"/>
  <c r="G901" i="5" s="1"/>
  <c r="G902" i="5" s="1"/>
  <c r="G903" i="5" s="1"/>
  <c r="G904" i="5" s="1"/>
  <c r="G905" i="5" s="1"/>
  <c r="G906" i="5" s="1"/>
  <c r="G907" i="5" s="1"/>
  <c r="G908" i="5" s="1"/>
  <c r="G909" i="5" s="1"/>
  <c r="G910" i="5" s="1"/>
  <c r="G911" i="5" s="1"/>
  <c r="G912" i="5" s="1"/>
  <c r="G913" i="5" s="1"/>
  <c r="G914" i="5" s="1"/>
  <c r="X894" i="5"/>
  <c r="P894" i="5"/>
  <c r="N894" i="5"/>
  <c r="X893" i="5"/>
  <c r="P893" i="5"/>
  <c r="N893" i="5"/>
  <c r="X892" i="5"/>
  <c r="P892" i="5"/>
  <c r="N892" i="5"/>
  <c r="P891" i="5"/>
  <c r="N891" i="5"/>
  <c r="X891" i="5" s="1"/>
  <c r="P890" i="5"/>
  <c r="N890" i="5"/>
  <c r="X890" i="5" s="1"/>
  <c r="X889" i="5"/>
  <c r="P889" i="5"/>
  <c r="N889" i="5"/>
  <c r="P888" i="5"/>
  <c r="N888" i="5"/>
  <c r="X888" i="5" s="1"/>
  <c r="P887" i="5"/>
  <c r="N887" i="5"/>
  <c r="X887" i="5" s="1"/>
  <c r="X886" i="5"/>
  <c r="P886" i="5"/>
  <c r="N886" i="5"/>
  <c r="X885" i="5"/>
  <c r="P885" i="5"/>
  <c r="N885" i="5"/>
  <c r="X884" i="5"/>
  <c r="P884" i="5"/>
  <c r="N884" i="5"/>
  <c r="P883" i="5"/>
  <c r="N883" i="5"/>
  <c r="X883" i="5" s="1"/>
  <c r="P882" i="5"/>
  <c r="N882" i="5"/>
  <c r="X882" i="5" s="1"/>
  <c r="X881" i="5"/>
  <c r="P881" i="5"/>
  <c r="N881" i="5"/>
  <c r="P880" i="5"/>
  <c r="N880" i="5"/>
  <c r="X880" i="5" s="1"/>
  <c r="P879" i="5"/>
  <c r="N879" i="5"/>
  <c r="X879" i="5" s="1"/>
  <c r="P878" i="5"/>
  <c r="N878" i="5"/>
  <c r="X878" i="5" s="1"/>
  <c r="X877" i="5"/>
  <c r="P877" i="5"/>
  <c r="N877" i="5"/>
  <c r="X876" i="5"/>
  <c r="P876" i="5"/>
  <c r="N876" i="5"/>
  <c r="P875" i="5"/>
  <c r="N875" i="5"/>
  <c r="X875" i="5" s="1"/>
  <c r="P874" i="5"/>
  <c r="N874" i="5"/>
  <c r="X874" i="5" s="1"/>
  <c r="X873" i="5"/>
  <c r="P873" i="5"/>
  <c r="N873" i="5"/>
  <c r="P872" i="5"/>
  <c r="N872" i="5"/>
  <c r="X872" i="5" s="1"/>
  <c r="P871" i="5"/>
  <c r="N871" i="5"/>
  <c r="X871" i="5" s="1"/>
  <c r="X870" i="5"/>
  <c r="P870" i="5"/>
  <c r="N870" i="5"/>
  <c r="X869" i="5"/>
  <c r="P869" i="5"/>
  <c r="N869" i="5"/>
  <c r="X868" i="5"/>
  <c r="P868" i="5"/>
  <c r="N868" i="5"/>
  <c r="P867" i="5"/>
  <c r="N867" i="5"/>
  <c r="X867" i="5" s="1"/>
  <c r="P866" i="5"/>
  <c r="N866" i="5"/>
  <c r="X866" i="5" s="1"/>
  <c r="X865" i="5"/>
  <c r="P865" i="5"/>
  <c r="N865" i="5"/>
  <c r="P864" i="5"/>
  <c r="N864" i="5"/>
  <c r="X864" i="5" s="1"/>
  <c r="P863" i="5"/>
  <c r="N863" i="5"/>
  <c r="X863" i="5" s="1"/>
  <c r="P862" i="5"/>
  <c r="N862" i="5"/>
  <c r="X862" i="5" s="1"/>
  <c r="X861" i="5"/>
  <c r="P861" i="5"/>
  <c r="N861" i="5"/>
  <c r="X860" i="5"/>
  <c r="P860" i="5"/>
  <c r="N860" i="5"/>
  <c r="P859" i="5"/>
  <c r="N859" i="5"/>
  <c r="X859" i="5" s="1"/>
  <c r="P858" i="5"/>
  <c r="N858" i="5"/>
  <c r="X858" i="5" s="1"/>
  <c r="X857" i="5"/>
  <c r="P857" i="5"/>
  <c r="N857" i="5"/>
  <c r="P856" i="5"/>
  <c r="N856" i="5"/>
  <c r="X856" i="5" s="1"/>
  <c r="P855" i="5"/>
  <c r="N855" i="5"/>
  <c r="X855" i="5" s="1"/>
  <c r="P854" i="5"/>
  <c r="N854" i="5"/>
  <c r="X854" i="5" s="1"/>
  <c r="X853" i="5"/>
  <c r="P853" i="5"/>
  <c r="N853" i="5"/>
  <c r="X852" i="5"/>
  <c r="P852" i="5"/>
  <c r="N852" i="5"/>
  <c r="P851" i="5"/>
  <c r="N851" i="5"/>
  <c r="X851" i="5" s="1"/>
  <c r="P850" i="5"/>
  <c r="N850" i="5"/>
  <c r="X850" i="5" s="1"/>
  <c r="X849" i="5"/>
  <c r="P849" i="5"/>
  <c r="N849" i="5"/>
  <c r="X848" i="5"/>
  <c r="P848" i="5"/>
  <c r="N848" i="5"/>
  <c r="P847" i="5"/>
  <c r="N847" i="5"/>
  <c r="X847" i="5" s="1"/>
  <c r="X846" i="5"/>
  <c r="P846" i="5"/>
  <c r="N846" i="5"/>
  <c r="X845" i="5"/>
  <c r="P845" i="5"/>
  <c r="N845" i="5"/>
  <c r="P844" i="5"/>
  <c r="N844" i="5"/>
  <c r="X844" i="5" s="1"/>
  <c r="G844" i="5"/>
  <c r="G845" i="5" s="1"/>
  <c r="G846" i="5" s="1"/>
  <c r="G847" i="5" s="1"/>
  <c r="G848" i="5" s="1"/>
  <c r="G849" i="5" s="1"/>
  <c r="G850" i="5" s="1"/>
  <c r="G851" i="5" s="1"/>
  <c r="G852" i="5" s="1"/>
  <c r="G853" i="5" s="1"/>
  <c r="G854" i="5" s="1"/>
  <c r="G855" i="5" s="1"/>
  <c r="G856" i="5" s="1"/>
  <c r="G857" i="5" s="1"/>
  <c r="G858" i="5" s="1"/>
  <c r="G859" i="5" s="1"/>
  <c r="G860" i="5" s="1"/>
  <c r="G861" i="5" s="1"/>
  <c r="G862" i="5" s="1"/>
  <c r="G863" i="5" s="1"/>
  <c r="G864" i="5" s="1"/>
  <c r="G865" i="5" s="1"/>
  <c r="G866" i="5" s="1"/>
  <c r="G867" i="5" s="1"/>
  <c r="G868" i="5" s="1"/>
  <c r="G869" i="5" s="1"/>
  <c r="G870" i="5" s="1"/>
  <c r="G871" i="5" s="1"/>
  <c r="G872" i="5" s="1"/>
  <c r="G873" i="5" s="1"/>
  <c r="G874" i="5" s="1"/>
  <c r="G875" i="5" s="1"/>
  <c r="G876" i="5" s="1"/>
  <c r="G877" i="5" s="1"/>
  <c r="G878" i="5" s="1"/>
  <c r="G879" i="5" s="1"/>
  <c r="G880" i="5" s="1"/>
  <c r="G881" i="5" s="1"/>
  <c r="G882" i="5" s="1"/>
  <c r="G883" i="5" s="1"/>
  <c r="G884" i="5" s="1"/>
  <c r="G885" i="5" s="1"/>
  <c r="G886" i="5" s="1"/>
  <c r="G887" i="5" s="1"/>
  <c r="G888" i="5" s="1"/>
  <c r="G889" i="5" s="1"/>
  <c r="G890" i="5" s="1"/>
  <c r="G891" i="5" s="1"/>
  <c r="G892" i="5" s="1"/>
  <c r="G893" i="5" s="1"/>
  <c r="P843" i="5"/>
  <c r="N843" i="5"/>
  <c r="X843" i="5" s="1"/>
  <c r="I843" i="5"/>
  <c r="I844" i="5" s="1"/>
  <c r="I845" i="5" s="1"/>
  <c r="I846" i="5" s="1"/>
  <c r="I847" i="5" s="1"/>
  <c r="I848" i="5" s="1"/>
  <c r="I849" i="5" s="1"/>
  <c r="I850" i="5" s="1"/>
  <c r="I851" i="5" s="1"/>
  <c r="I852" i="5" s="1"/>
  <c r="I853" i="5" s="1"/>
  <c r="I854" i="5" s="1"/>
  <c r="I855" i="5" s="1"/>
  <c r="I856" i="5" s="1"/>
  <c r="I857" i="5" s="1"/>
  <c r="I858" i="5" s="1"/>
  <c r="I859" i="5" s="1"/>
  <c r="I860" i="5" s="1"/>
  <c r="I861" i="5" s="1"/>
  <c r="I862" i="5" s="1"/>
  <c r="I863" i="5" s="1"/>
  <c r="I864" i="5" s="1"/>
  <c r="I865" i="5" s="1"/>
  <c r="I866" i="5" s="1"/>
  <c r="I867" i="5" s="1"/>
  <c r="I868" i="5" s="1"/>
  <c r="I869" i="5" s="1"/>
  <c r="I870" i="5" s="1"/>
  <c r="I871" i="5" s="1"/>
  <c r="I872" i="5" s="1"/>
  <c r="I873" i="5" s="1"/>
  <c r="I874" i="5" s="1"/>
  <c r="I875" i="5" s="1"/>
  <c r="I876" i="5" s="1"/>
  <c r="I877" i="5" s="1"/>
  <c r="I878" i="5" s="1"/>
  <c r="I879" i="5" s="1"/>
  <c r="I880" i="5" s="1"/>
  <c r="I881" i="5" s="1"/>
  <c r="I882" i="5" s="1"/>
  <c r="I883" i="5" s="1"/>
  <c r="I884" i="5" s="1"/>
  <c r="I885" i="5" s="1"/>
  <c r="I886" i="5" s="1"/>
  <c r="I887" i="5" s="1"/>
  <c r="I888" i="5" s="1"/>
  <c r="I889" i="5" s="1"/>
  <c r="I890" i="5" s="1"/>
  <c r="I891" i="5" s="1"/>
  <c r="I892" i="5" s="1"/>
  <c r="I893" i="5" s="1"/>
  <c r="I894" i="5" s="1"/>
  <c r="G843" i="5"/>
  <c r="X842" i="5"/>
  <c r="P842" i="5"/>
  <c r="N842" i="5"/>
  <c r="X841" i="5"/>
  <c r="P841" i="5"/>
  <c r="N841" i="5"/>
  <c r="P840" i="5"/>
  <c r="N840" i="5"/>
  <c r="X840" i="5" s="1"/>
  <c r="P839" i="5"/>
  <c r="N839" i="5"/>
  <c r="X839" i="5" s="1"/>
  <c r="P838" i="5"/>
  <c r="N838" i="5"/>
  <c r="X838" i="5" s="1"/>
  <c r="X837" i="5"/>
  <c r="P837" i="5"/>
  <c r="N837" i="5"/>
  <c r="P836" i="5"/>
  <c r="N836" i="5"/>
  <c r="X836" i="5" s="1"/>
  <c r="P835" i="5"/>
  <c r="N835" i="5"/>
  <c r="X835" i="5" s="1"/>
  <c r="P834" i="5"/>
  <c r="N834" i="5"/>
  <c r="X834" i="5" s="1"/>
  <c r="X833" i="5"/>
  <c r="P833" i="5"/>
  <c r="N833" i="5"/>
  <c r="I833" i="5"/>
  <c r="I834" i="5" s="1"/>
  <c r="I835" i="5" s="1"/>
  <c r="I836" i="5" s="1"/>
  <c r="I837" i="5" s="1"/>
  <c r="I838" i="5" s="1"/>
  <c r="I839" i="5" s="1"/>
  <c r="I840" i="5" s="1"/>
  <c r="I841" i="5" s="1"/>
  <c r="I842" i="5" s="1"/>
  <c r="X832" i="5"/>
  <c r="P832" i="5"/>
  <c r="N832" i="5"/>
  <c r="I832" i="5"/>
  <c r="P831" i="5"/>
  <c r="N831" i="5"/>
  <c r="X831" i="5" s="1"/>
  <c r="I831" i="5"/>
  <c r="X830" i="5"/>
  <c r="P830" i="5"/>
  <c r="N830" i="5"/>
  <c r="I830" i="5"/>
  <c r="X829" i="5"/>
  <c r="P829" i="5"/>
  <c r="N829" i="5"/>
  <c r="X828" i="5"/>
  <c r="P828" i="5"/>
  <c r="N828" i="5"/>
  <c r="P827" i="5"/>
  <c r="N827" i="5"/>
  <c r="X827" i="5" s="1"/>
  <c r="P826" i="5"/>
  <c r="N826" i="5"/>
  <c r="X826" i="5" s="1"/>
  <c r="P825" i="5"/>
  <c r="N825" i="5"/>
  <c r="X825" i="5" s="1"/>
  <c r="X824" i="5"/>
  <c r="P824" i="5"/>
  <c r="N824" i="5"/>
  <c r="P823" i="5"/>
  <c r="N823" i="5"/>
  <c r="X823" i="5" s="1"/>
  <c r="Q822" i="5"/>
  <c r="P822" i="5"/>
  <c r="N822" i="5"/>
  <c r="X822" i="5" s="1"/>
  <c r="X821" i="5"/>
  <c r="P821" i="5"/>
  <c r="N821" i="5"/>
  <c r="X820" i="5"/>
  <c r="P820" i="5"/>
  <c r="N820" i="5"/>
  <c r="P819" i="5"/>
  <c r="N819" i="5"/>
  <c r="X819" i="5" s="1"/>
  <c r="X818" i="5"/>
  <c r="P818" i="5"/>
  <c r="N818" i="5"/>
  <c r="X817" i="5"/>
  <c r="P817" i="5"/>
  <c r="N817" i="5"/>
  <c r="P816" i="5"/>
  <c r="N816" i="5"/>
  <c r="X816" i="5" s="1"/>
  <c r="P815" i="5"/>
  <c r="N815" i="5"/>
  <c r="X815" i="5" s="1"/>
  <c r="P814" i="5"/>
  <c r="N814" i="5"/>
  <c r="X814" i="5" s="1"/>
  <c r="X813" i="5"/>
  <c r="P813" i="5"/>
  <c r="N813" i="5"/>
  <c r="P812" i="5"/>
  <c r="N812" i="5"/>
  <c r="X812" i="5" s="1"/>
  <c r="P811" i="5"/>
  <c r="N811" i="5"/>
  <c r="X811" i="5" s="1"/>
  <c r="X810" i="5"/>
  <c r="P810" i="5"/>
  <c r="N810" i="5"/>
  <c r="X809" i="5"/>
  <c r="P809" i="5"/>
  <c r="N809" i="5"/>
  <c r="P808" i="5"/>
  <c r="N808" i="5"/>
  <c r="X808" i="5" s="1"/>
  <c r="P807" i="5"/>
  <c r="N807" i="5"/>
  <c r="X807" i="5" s="1"/>
  <c r="P806" i="5"/>
  <c r="N806" i="5"/>
  <c r="X806" i="5" s="1"/>
  <c r="X805" i="5"/>
  <c r="P805" i="5"/>
  <c r="N805" i="5"/>
  <c r="P804" i="5"/>
  <c r="N804" i="5"/>
  <c r="X804" i="5" s="1"/>
  <c r="X803" i="5"/>
  <c r="P803" i="5"/>
  <c r="N803" i="5"/>
  <c r="X802" i="5"/>
  <c r="P802" i="5"/>
  <c r="N802" i="5"/>
  <c r="X801" i="5"/>
  <c r="P801" i="5"/>
  <c r="N801" i="5"/>
  <c r="P800" i="5"/>
  <c r="N800" i="5"/>
  <c r="X800" i="5" s="1"/>
  <c r="P799" i="5"/>
  <c r="N799" i="5"/>
  <c r="X799" i="5" s="1"/>
  <c r="P798" i="5"/>
  <c r="N798" i="5"/>
  <c r="X798" i="5" s="1"/>
  <c r="G798" i="5"/>
  <c r="G799" i="5" s="1"/>
  <c r="G800" i="5" s="1"/>
  <c r="G801" i="5" s="1"/>
  <c r="G802" i="5" s="1"/>
  <c r="G803" i="5" s="1"/>
  <c r="G804" i="5" s="1"/>
  <c r="G805" i="5" s="1"/>
  <c r="G806" i="5" s="1"/>
  <c r="G807" i="5" s="1"/>
  <c r="G808" i="5" s="1"/>
  <c r="G809" i="5" s="1"/>
  <c r="G810" i="5" s="1"/>
  <c r="G811" i="5" s="1"/>
  <c r="G812" i="5" s="1"/>
  <c r="G813" i="5" s="1"/>
  <c r="G814" i="5" s="1"/>
  <c r="G815" i="5" s="1"/>
  <c r="G816" i="5" s="1"/>
  <c r="G817" i="5" s="1"/>
  <c r="G818" i="5" s="1"/>
  <c r="G819" i="5" s="1"/>
  <c r="G820" i="5" s="1"/>
  <c r="G821" i="5" s="1"/>
  <c r="G822" i="5" s="1"/>
  <c r="G823" i="5" s="1"/>
  <c r="G824" i="5" s="1"/>
  <c r="G825" i="5" s="1"/>
  <c r="G826" i="5" s="1"/>
  <c r="G827" i="5" s="1"/>
  <c r="G828" i="5" s="1"/>
  <c r="G829" i="5" s="1"/>
  <c r="G830" i="5" s="1"/>
  <c r="G831" i="5" s="1"/>
  <c r="G832" i="5" s="1"/>
  <c r="G833" i="5" s="1"/>
  <c r="G834" i="5" s="1"/>
  <c r="G835" i="5" s="1"/>
  <c r="G836" i="5" s="1"/>
  <c r="G837" i="5" s="1"/>
  <c r="G838" i="5" s="1"/>
  <c r="G839" i="5" s="1"/>
  <c r="G840" i="5" s="1"/>
  <c r="G841" i="5" s="1"/>
  <c r="G842" i="5" s="1"/>
  <c r="X797" i="5"/>
  <c r="P797" i="5"/>
  <c r="N797" i="5"/>
  <c r="P796" i="5"/>
  <c r="N796" i="5"/>
  <c r="X796" i="5" s="1"/>
  <c r="X795" i="5"/>
  <c r="P795" i="5"/>
  <c r="N795" i="5"/>
  <c r="X794" i="5"/>
  <c r="P794" i="5"/>
  <c r="N794" i="5"/>
  <c r="X793" i="5"/>
  <c r="P793" i="5"/>
  <c r="N793" i="5"/>
  <c r="I793" i="5"/>
  <c r="I794" i="5" s="1"/>
  <c r="I795" i="5" s="1"/>
  <c r="I796" i="5" s="1"/>
  <c r="I797" i="5" s="1"/>
  <c r="I798" i="5" s="1"/>
  <c r="I799" i="5" s="1"/>
  <c r="I800" i="5" s="1"/>
  <c r="I801" i="5" s="1"/>
  <c r="I802" i="5" s="1"/>
  <c r="I803" i="5" s="1"/>
  <c r="I804" i="5" s="1"/>
  <c r="I805" i="5" s="1"/>
  <c r="I806" i="5" s="1"/>
  <c r="I807" i="5" s="1"/>
  <c r="I808" i="5" s="1"/>
  <c r="I809" i="5" s="1"/>
  <c r="I810" i="5" s="1"/>
  <c r="I811" i="5" s="1"/>
  <c r="I812" i="5" s="1"/>
  <c r="I813" i="5" s="1"/>
  <c r="I814" i="5" s="1"/>
  <c r="I815" i="5" s="1"/>
  <c r="I816" i="5" s="1"/>
  <c r="I817" i="5" s="1"/>
  <c r="I818" i="5" s="1"/>
  <c r="I819" i="5" s="1"/>
  <c r="I820" i="5" s="1"/>
  <c r="I821" i="5" s="1"/>
  <c r="I822" i="5" s="1"/>
  <c r="I823" i="5" s="1"/>
  <c r="I824" i="5" s="1"/>
  <c r="I825" i="5" s="1"/>
  <c r="I826" i="5" s="1"/>
  <c r="I827" i="5" s="1"/>
  <c r="I828" i="5" s="1"/>
  <c r="G793" i="5"/>
  <c r="G794" i="5" s="1"/>
  <c r="G795" i="5" s="1"/>
  <c r="G796" i="5" s="1"/>
  <c r="G797" i="5" s="1"/>
  <c r="P792" i="5"/>
  <c r="N792" i="5"/>
  <c r="X792" i="5" s="1"/>
  <c r="G792" i="5"/>
  <c r="P791" i="5"/>
  <c r="N791" i="5"/>
  <c r="X791" i="5" s="1"/>
  <c r="I791" i="5"/>
  <c r="G791" i="5"/>
  <c r="X790" i="5"/>
  <c r="P790" i="5"/>
  <c r="N790" i="5"/>
  <c r="X789" i="5"/>
  <c r="P789" i="5"/>
  <c r="N789" i="5"/>
  <c r="X788" i="5"/>
  <c r="P788" i="5"/>
  <c r="N788" i="5"/>
  <c r="I788" i="5"/>
  <c r="I789" i="5" s="1"/>
  <c r="I790" i="5" s="1"/>
  <c r="P787" i="5"/>
  <c r="N787" i="5"/>
  <c r="X787" i="5" s="1"/>
  <c r="I787" i="5"/>
  <c r="P786" i="5"/>
  <c r="N786" i="5"/>
  <c r="X786" i="5" s="1"/>
  <c r="X785" i="5"/>
  <c r="P785" i="5"/>
  <c r="N785" i="5"/>
  <c r="X784" i="5"/>
  <c r="P784" i="5"/>
  <c r="N784" i="5"/>
  <c r="X783" i="5"/>
  <c r="P783" i="5"/>
  <c r="N783" i="5"/>
  <c r="P782" i="5"/>
  <c r="N782" i="5"/>
  <c r="X782" i="5" s="1"/>
  <c r="P781" i="5"/>
  <c r="N781" i="5"/>
  <c r="X781" i="5" s="1"/>
  <c r="P780" i="5"/>
  <c r="N780" i="5"/>
  <c r="X780" i="5" s="1"/>
  <c r="X779" i="5"/>
  <c r="P779" i="5"/>
  <c r="N779" i="5"/>
  <c r="P778" i="5"/>
  <c r="N778" i="5"/>
  <c r="X778" i="5" s="1"/>
  <c r="I778" i="5"/>
  <c r="I779" i="5" s="1"/>
  <c r="I780" i="5" s="1"/>
  <c r="I781" i="5" s="1"/>
  <c r="I782" i="5" s="1"/>
  <c r="I783" i="5" s="1"/>
  <c r="I784" i="5" s="1"/>
  <c r="I785" i="5" s="1"/>
  <c r="X777" i="5"/>
  <c r="P777" i="5"/>
  <c r="N777" i="5"/>
  <c r="P776" i="5"/>
  <c r="N776" i="5"/>
  <c r="X776" i="5" s="1"/>
  <c r="X775" i="5"/>
  <c r="P775" i="5"/>
  <c r="N775" i="5"/>
  <c r="P774" i="5"/>
  <c r="N774" i="5"/>
  <c r="X774" i="5" s="1"/>
  <c r="X773" i="5"/>
  <c r="P773" i="5"/>
  <c r="N773" i="5"/>
  <c r="P772" i="5"/>
  <c r="N772" i="5"/>
  <c r="X772" i="5" s="1"/>
  <c r="X771" i="5"/>
  <c r="P771" i="5"/>
  <c r="N771" i="5"/>
  <c r="P770" i="5"/>
  <c r="N770" i="5"/>
  <c r="X770" i="5" s="1"/>
  <c r="X769" i="5"/>
  <c r="P769" i="5"/>
  <c r="N769" i="5"/>
  <c r="P768" i="5"/>
  <c r="N768" i="5"/>
  <c r="X768" i="5" s="1"/>
  <c r="X767" i="5"/>
  <c r="P767" i="5"/>
  <c r="N767" i="5"/>
  <c r="P766" i="5"/>
  <c r="N766" i="5"/>
  <c r="X766" i="5" s="1"/>
  <c r="X765" i="5"/>
  <c r="P765" i="5"/>
  <c r="N765" i="5"/>
  <c r="P764" i="5"/>
  <c r="N764" i="5"/>
  <c r="X764" i="5" s="1"/>
  <c r="X763" i="5"/>
  <c r="P763" i="5"/>
  <c r="N763" i="5"/>
  <c r="P762" i="5"/>
  <c r="N762" i="5"/>
  <c r="X762" i="5" s="1"/>
  <c r="X761" i="5"/>
  <c r="P761" i="5"/>
  <c r="N761" i="5"/>
  <c r="P760" i="5"/>
  <c r="N760" i="5"/>
  <c r="X760" i="5" s="1"/>
  <c r="X759" i="5"/>
  <c r="P759" i="5"/>
  <c r="N759" i="5"/>
  <c r="P758" i="5"/>
  <c r="N758" i="5"/>
  <c r="X758" i="5" s="1"/>
  <c r="X757" i="5"/>
  <c r="P757" i="5"/>
  <c r="N757" i="5"/>
  <c r="P756" i="5"/>
  <c r="N756" i="5"/>
  <c r="X756" i="5" s="1"/>
  <c r="X755" i="5"/>
  <c r="P755" i="5"/>
  <c r="N755" i="5"/>
  <c r="P754" i="5"/>
  <c r="N754" i="5"/>
  <c r="X754" i="5" s="1"/>
  <c r="X753" i="5"/>
  <c r="P753" i="5"/>
  <c r="N753" i="5"/>
  <c r="P752" i="5"/>
  <c r="N752" i="5"/>
  <c r="X752" i="5" s="1"/>
  <c r="X751" i="5"/>
  <c r="P751" i="5"/>
  <c r="N751" i="5"/>
  <c r="P750" i="5"/>
  <c r="N750" i="5"/>
  <c r="X750" i="5" s="1"/>
  <c r="X749" i="5"/>
  <c r="P749" i="5"/>
  <c r="N749" i="5"/>
  <c r="P748" i="5"/>
  <c r="N748" i="5"/>
  <c r="X748" i="5" s="1"/>
  <c r="I748" i="5"/>
  <c r="P747" i="5"/>
  <c r="N747" i="5"/>
  <c r="X747" i="5" s="1"/>
  <c r="X746" i="5"/>
  <c r="P746" i="5"/>
  <c r="N746" i="5"/>
  <c r="P745" i="5"/>
  <c r="N745" i="5"/>
  <c r="X745" i="5" s="1"/>
  <c r="X744" i="5"/>
  <c r="P744" i="5"/>
  <c r="N744" i="5"/>
  <c r="P743" i="5"/>
  <c r="N743" i="5"/>
  <c r="X743" i="5" s="1"/>
  <c r="X742" i="5"/>
  <c r="P742" i="5"/>
  <c r="N742" i="5"/>
  <c r="P741" i="5"/>
  <c r="N741" i="5"/>
  <c r="X741" i="5" s="1"/>
  <c r="G741" i="5"/>
  <c r="G742" i="5" s="1"/>
  <c r="G743" i="5" s="1"/>
  <c r="G744" i="5" s="1"/>
  <c r="G745" i="5" s="1"/>
  <c r="G746" i="5" s="1"/>
  <c r="G747" i="5" s="1"/>
  <c r="G748" i="5" s="1"/>
  <c r="G749" i="5" s="1"/>
  <c r="G750" i="5" s="1"/>
  <c r="G751" i="5" s="1"/>
  <c r="G752" i="5" s="1"/>
  <c r="G753" i="5" s="1"/>
  <c r="G754" i="5" s="1"/>
  <c r="G755" i="5" s="1"/>
  <c r="G756" i="5" s="1"/>
  <c r="G757" i="5" s="1"/>
  <c r="G758" i="5" s="1"/>
  <c r="G759" i="5" s="1"/>
  <c r="G760" i="5" s="1"/>
  <c r="G761" i="5" s="1"/>
  <c r="G762" i="5" s="1"/>
  <c r="G763" i="5" s="1"/>
  <c r="G764" i="5" s="1"/>
  <c r="G765" i="5" s="1"/>
  <c r="G766" i="5" s="1"/>
  <c r="G767" i="5" s="1"/>
  <c r="G768" i="5" s="1"/>
  <c r="G769" i="5" s="1"/>
  <c r="G770" i="5" s="1"/>
  <c r="G771" i="5" s="1"/>
  <c r="G772" i="5" s="1"/>
  <c r="G773" i="5" s="1"/>
  <c r="G774" i="5" s="1"/>
  <c r="G775" i="5" s="1"/>
  <c r="G776" i="5" s="1"/>
  <c r="G777" i="5" s="1"/>
  <c r="G778" i="5" s="1"/>
  <c r="G779" i="5" s="1"/>
  <c r="G780" i="5" s="1"/>
  <c r="G781" i="5" s="1"/>
  <c r="G782" i="5" s="1"/>
  <c r="G783" i="5" s="1"/>
  <c r="G784" i="5" s="1"/>
  <c r="G785" i="5" s="1"/>
  <c r="G786" i="5" s="1"/>
  <c r="G787" i="5" s="1"/>
  <c r="G788" i="5" s="1"/>
  <c r="G789" i="5" s="1"/>
  <c r="G790" i="5" s="1"/>
  <c r="X740" i="5"/>
  <c r="P740" i="5"/>
  <c r="N740" i="5"/>
  <c r="G740" i="5"/>
  <c r="P739" i="5"/>
  <c r="N739" i="5"/>
  <c r="X739" i="5" s="1"/>
  <c r="I739" i="5"/>
  <c r="I740" i="5" s="1"/>
  <c r="I741" i="5" s="1"/>
  <c r="G739" i="5"/>
  <c r="X738" i="5"/>
  <c r="P738" i="5"/>
  <c r="N738" i="5"/>
  <c r="X737" i="5"/>
  <c r="Q737" i="5"/>
  <c r="P737" i="5"/>
  <c r="N737" i="5"/>
  <c r="H737" i="5"/>
  <c r="P736" i="5"/>
  <c r="N736" i="5"/>
  <c r="X736" i="5" s="1"/>
  <c r="P735" i="5"/>
  <c r="N735" i="5"/>
  <c r="X735" i="5" s="1"/>
  <c r="X734" i="5"/>
  <c r="P734" i="5"/>
  <c r="N734" i="5"/>
  <c r="P733" i="5"/>
  <c r="N733" i="5"/>
  <c r="X733" i="5" s="1"/>
  <c r="X732" i="5"/>
  <c r="P732" i="5"/>
  <c r="N732" i="5"/>
  <c r="X731" i="5"/>
  <c r="P731" i="5"/>
  <c r="N731" i="5"/>
  <c r="X730" i="5"/>
  <c r="P730" i="5"/>
  <c r="N730" i="5"/>
  <c r="P729" i="5"/>
  <c r="N729" i="5"/>
  <c r="X729" i="5" s="1"/>
  <c r="P728" i="5"/>
  <c r="N728" i="5"/>
  <c r="X728" i="5" s="1"/>
  <c r="P727" i="5"/>
  <c r="N727" i="5"/>
  <c r="X727" i="5" s="1"/>
  <c r="X726" i="5"/>
  <c r="P726" i="5"/>
  <c r="N726" i="5"/>
  <c r="P725" i="5"/>
  <c r="N725" i="5"/>
  <c r="X725" i="5" s="1"/>
  <c r="X724" i="5"/>
  <c r="P724" i="5"/>
  <c r="N724" i="5"/>
  <c r="X723" i="5"/>
  <c r="P723" i="5"/>
  <c r="N723" i="5"/>
  <c r="X722" i="5"/>
  <c r="P722" i="5"/>
  <c r="N722" i="5"/>
  <c r="P721" i="5"/>
  <c r="N721" i="5"/>
  <c r="X721" i="5" s="1"/>
  <c r="P720" i="5"/>
  <c r="N720" i="5"/>
  <c r="X720" i="5" s="1"/>
  <c r="P719" i="5"/>
  <c r="N719" i="5"/>
  <c r="X719" i="5" s="1"/>
  <c r="X718" i="5"/>
  <c r="P718" i="5"/>
  <c r="N718" i="5"/>
  <c r="P717" i="5"/>
  <c r="N717" i="5"/>
  <c r="X717" i="5" s="1"/>
  <c r="X716" i="5"/>
  <c r="P716" i="5"/>
  <c r="N716" i="5"/>
  <c r="X715" i="5"/>
  <c r="P715" i="5"/>
  <c r="N715" i="5"/>
  <c r="X714" i="5"/>
  <c r="P714" i="5"/>
  <c r="N714" i="5"/>
  <c r="P713" i="5"/>
  <c r="N713" i="5"/>
  <c r="X713" i="5" s="1"/>
  <c r="P712" i="5"/>
  <c r="N712" i="5"/>
  <c r="X712" i="5" s="1"/>
  <c r="P711" i="5"/>
  <c r="N711" i="5"/>
  <c r="X711" i="5" s="1"/>
  <c r="X710" i="5"/>
  <c r="P710" i="5"/>
  <c r="N710" i="5"/>
  <c r="P709" i="5"/>
  <c r="N709" i="5"/>
  <c r="X709" i="5" s="1"/>
  <c r="X708" i="5"/>
  <c r="P708" i="5"/>
  <c r="N708" i="5"/>
  <c r="X707" i="5"/>
  <c r="P707" i="5"/>
  <c r="N707" i="5"/>
  <c r="X706" i="5"/>
  <c r="P706" i="5"/>
  <c r="N706" i="5"/>
  <c r="P705" i="5"/>
  <c r="N705" i="5"/>
  <c r="X705" i="5" s="1"/>
  <c r="P704" i="5"/>
  <c r="N704" i="5"/>
  <c r="X704" i="5" s="1"/>
  <c r="P703" i="5"/>
  <c r="N703" i="5"/>
  <c r="X703" i="5" s="1"/>
  <c r="X702" i="5"/>
  <c r="P702" i="5"/>
  <c r="N702" i="5"/>
  <c r="P701" i="5"/>
  <c r="N701" i="5"/>
  <c r="X701" i="5" s="1"/>
  <c r="X700" i="5"/>
  <c r="P700" i="5"/>
  <c r="N700" i="5"/>
  <c r="X699" i="5"/>
  <c r="P699" i="5"/>
  <c r="N699" i="5"/>
  <c r="X698" i="5"/>
  <c r="P698" i="5"/>
  <c r="N698" i="5"/>
  <c r="P697" i="5"/>
  <c r="N697" i="5"/>
  <c r="X697" i="5" s="1"/>
  <c r="P696" i="5"/>
  <c r="N696" i="5"/>
  <c r="X696" i="5" s="1"/>
  <c r="P695" i="5"/>
  <c r="N695" i="5"/>
  <c r="X695" i="5" s="1"/>
  <c r="X694" i="5"/>
  <c r="P694" i="5"/>
  <c r="N694" i="5"/>
  <c r="P693" i="5"/>
  <c r="N693" i="5"/>
  <c r="X693" i="5" s="1"/>
  <c r="X692" i="5"/>
  <c r="P692" i="5"/>
  <c r="N692" i="5"/>
  <c r="X691" i="5"/>
  <c r="P691" i="5"/>
  <c r="N691" i="5"/>
  <c r="X690" i="5"/>
  <c r="P690" i="5"/>
  <c r="N690" i="5"/>
  <c r="P689" i="5"/>
  <c r="N689" i="5"/>
  <c r="X689" i="5" s="1"/>
  <c r="P688" i="5"/>
  <c r="N688" i="5"/>
  <c r="X688" i="5" s="1"/>
  <c r="P687" i="5"/>
  <c r="N687" i="5"/>
  <c r="X687" i="5" s="1"/>
  <c r="I687" i="5"/>
  <c r="I688" i="5" s="1"/>
  <c r="I689" i="5" s="1"/>
  <c r="I690" i="5" s="1"/>
  <c r="I691" i="5" s="1"/>
  <c r="I692" i="5" s="1"/>
  <c r="I693" i="5" s="1"/>
  <c r="I694" i="5" s="1"/>
  <c r="I695" i="5" s="1"/>
  <c r="I696" i="5" s="1"/>
  <c r="I697" i="5" s="1"/>
  <c r="I698" i="5" s="1"/>
  <c r="I699" i="5" s="1"/>
  <c r="I700" i="5" s="1"/>
  <c r="I701" i="5" s="1"/>
  <c r="I702" i="5" s="1"/>
  <c r="I703" i="5" s="1"/>
  <c r="I704" i="5" s="1"/>
  <c r="I705" i="5" s="1"/>
  <c r="I706" i="5" s="1"/>
  <c r="I707" i="5" s="1"/>
  <c r="I708" i="5" s="1"/>
  <c r="I709" i="5" s="1"/>
  <c r="I710" i="5" s="1"/>
  <c r="I711" i="5" s="1"/>
  <c r="I712" i="5" s="1"/>
  <c r="I713" i="5" s="1"/>
  <c r="I714" i="5" s="1"/>
  <c r="I715" i="5" s="1"/>
  <c r="I716" i="5" s="1"/>
  <c r="I717" i="5" s="1"/>
  <c r="I718" i="5" s="1"/>
  <c r="I719" i="5" s="1"/>
  <c r="I720" i="5" s="1"/>
  <c r="I721" i="5" s="1"/>
  <c r="I722" i="5" s="1"/>
  <c r="I723" i="5" s="1"/>
  <c r="I724" i="5" s="1"/>
  <c r="I725" i="5" s="1"/>
  <c r="I726" i="5" s="1"/>
  <c r="I727" i="5" s="1"/>
  <c r="I728" i="5" s="1"/>
  <c r="I729" i="5" s="1"/>
  <c r="I730" i="5" s="1"/>
  <c r="I731" i="5" s="1"/>
  <c r="I732" i="5" s="1"/>
  <c r="I733" i="5" s="1"/>
  <c r="I734" i="5" s="1"/>
  <c r="I735" i="5" s="1"/>
  <c r="I736" i="5" s="1"/>
  <c r="I737" i="5" s="1"/>
  <c r="I738" i="5" s="1"/>
  <c r="G687" i="5"/>
  <c r="G688" i="5" s="1"/>
  <c r="G689" i="5" s="1"/>
  <c r="G690" i="5" s="1"/>
  <c r="G691" i="5" s="1"/>
  <c r="G692" i="5" s="1"/>
  <c r="G693" i="5" s="1"/>
  <c r="G694" i="5" s="1"/>
  <c r="G695" i="5" s="1"/>
  <c r="G696" i="5" s="1"/>
  <c r="G697" i="5" s="1"/>
  <c r="G698" i="5" s="1"/>
  <c r="G699" i="5" s="1"/>
  <c r="G700" i="5" s="1"/>
  <c r="G701" i="5" s="1"/>
  <c r="G702" i="5" s="1"/>
  <c r="G703" i="5" s="1"/>
  <c r="G704" i="5" s="1"/>
  <c r="G705" i="5" s="1"/>
  <c r="G706" i="5" s="1"/>
  <c r="G707" i="5" s="1"/>
  <c r="G708" i="5" s="1"/>
  <c r="G709" i="5" s="1"/>
  <c r="G710" i="5" s="1"/>
  <c r="G711" i="5" s="1"/>
  <c r="G712" i="5" s="1"/>
  <c r="G713" i="5" s="1"/>
  <c r="G714" i="5" s="1"/>
  <c r="G715" i="5" s="1"/>
  <c r="G716" i="5" s="1"/>
  <c r="G717" i="5" s="1"/>
  <c r="G718" i="5" s="1"/>
  <c r="G719" i="5" s="1"/>
  <c r="G720" i="5" s="1"/>
  <c r="G721" i="5" s="1"/>
  <c r="G722" i="5" s="1"/>
  <c r="G723" i="5" s="1"/>
  <c r="G724" i="5" s="1"/>
  <c r="G725" i="5" s="1"/>
  <c r="G726" i="5" s="1"/>
  <c r="G727" i="5" s="1"/>
  <c r="G728" i="5" s="1"/>
  <c r="G729" i="5" s="1"/>
  <c r="G730" i="5" s="1"/>
  <c r="G731" i="5" s="1"/>
  <c r="G732" i="5" s="1"/>
  <c r="G733" i="5" s="1"/>
  <c r="G734" i="5" s="1"/>
  <c r="G735" i="5" s="1"/>
  <c r="G736" i="5" s="1"/>
  <c r="G737" i="5" s="1"/>
  <c r="G738" i="5" s="1"/>
  <c r="X686" i="5"/>
  <c r="P686" i="5"/>
  <c r="N686" i="5"/>
  <c r="I686" i="5"/>
  <c r="G686" i="5"/>
  <c r="P685" i="5"/>
  <c r="N685" i="5"/>
  <c r="X685" i="5" s="1"/>
  <c r="X684" i="5"/>
  <c r="P684" i="5"/>
  <c r="N684" i="5"/>
  <c r="X683" i="5"/>
  <c r="P683" i="5"/>
  <c r="N683" i="5"/>
  <c r="X682" i="5"/>
  <c r="P682" i="5"/>
  <c r="N682" i="5"/>
  <c r="P681" i="5"/>
  <c r="N681" i="5"/>
  <c r="X681" i="5" s="1"/>
  <c r="P680" i="5"/>
  <c r="N680" i="5"/>
  <c r="X680" i="5" s="1"/>
  <c r="H680" i="5"/>
  <c r="X679" i="5"/>
  <c r="P679" i="5"/>
  <c r="N679" i="5"/>
  <c r="P678" i="5"/>
  <c r="N678" i="5"/>
  <c r="X678" i="5" s="1"/>
  <c r="P677" i="5"/>
  <c r="N677" i="5"/>
  <c r="X677" i="5" s="1"/>
  <c r="P676" i="5"/>
  <c r="N676" i="5"/>
  <c r="X676" i="5" s="1"/>
  <c r="X675" i="5"/>
  <c r="P675" i="5"/>
  <c r="N675" i="5"/>
  <c r="P674" i="5"/>
  <c r="N674" i="5"/>
  <c r="X674" i="5" s="1"/>
  <c r="X673" i="5"/>
  <c r="P673" i="5"/>
  <c r="N673" i="5"/>
  <c r="X672" i="5"/>
  <c r="P672" i="5"/>
  <c r="N672" i="5"/>
  <c r="X671" i="5"/>
  <c r="P671" i="5"/>
  <c r="N671" i="5"/>
  <c r="P670" i="5"/>
  <c r="N670" i="5"/>
  <c r="X670" i="5" s="1"/>
  <c r="P669" i="5"/>
  <c r="N669" i="5"/>
  <c r="X669" i="5" s="1"/>
  <c r="P668" i="5"/>
  <c r="N668" i="5"/>
  <c r="X668" i="5" s="1"/>
  <c r="X667" i="5"/>
  <c r="P667" i="5"/>
  <c r="N667" i="5"/>
  <c r="P666" i="5"/>
  <c r="N666" i="5"/>
  <c r="X666" i="5" s="1"/>
  <c r="X665" i="5"/>
  <c r="P665" i="5"/>
  <c r="N665" i="5"/>
  <c r="H665" i="5"/>
  <c r="X664" i="5"/>
  <c r="P664" i="5"/>
  <c r="N664" i="5"/>
  <c r="P663" i="5"/>
  <c r="N663" i="5"/>
  <c r="X663" i="5" s="1"/>
  <c r="P662" i="5"/>
  <c r="N662" i="5"/>
  <c r="X662" i="5" s="1"/>
  <c r="X661" i="5"/>
  <c r="P661" i="5"/>
  <c r="N661" i="5"/>
  <c r="X660" i="5"/>
  <c r="P660" i="5"/>
  <c r="N660" i="5"/>
  <c r="P659" i="5"/>
  <c r="N659" i="5"/>
  <c r="X659" i="5" s="1"/>
  <c r="P658" i="5"/>
  <c r="N658" i="5"/>
  <c r="X658" i="5" s="1"/>
  <c r="P657" i="5"/>
  <c r="N657" i="5"/>
  <c r="X657" i="5" s="1"/>
  <c r="X656" i="5"/>
  <c r="P656" i="5"/>
  <c r="N656" i="5"/>
  <c r="P655" i="5"/>
  <c r="N655" i="5"/>
  <c r="X655" i="5" s="1"/>
  <c r="P654" i="5"/>
  <c r="N654" i="5"/>
  <c r="X654" i="5" s="1"/>
  <c r="H654" i="5"/>
  <c r="X653" i="5"/>
  <c r="P653" i="5"/>
  <c r="N653" i="5"/>
  <c r="P652" i="5"/>
  <c r="N652" i="5"/>
  <c r="X652" i="5" s="1"/>
  <c r="P651" i="5"/>
  <c r="N651" i="5"/>
  <c r="X651" i="5" s="1"/>
  <c r="X650" i="5"/>
  <c r="P650" i="5"/>
  <c r="N650" i="5"/>
  <c r="X649" i="5"/>
  <c r="P649" i="5"/>
  <c r="N649" i="5"/>
  <c r="P648" i="5"/>
  <c r="N648" i="5"/>
  <c r="X648" i="5" s="1"/>
  <c r="P647" i="5"/>
  <c r="N647" i="5"/>
  <c r="X647" i="5" s="1"/>
  <c r="P646" i="5"/>
  <c r="N646" i="5"/>
  <c r="X646" i="5" s="1"/>
  <c r="X645" i="5"/>
  <c r="P645" i="5"/>
  <c r="N645" i="5"/>
  <c r="P644" i="5"/>
  <c r="N644" i="5"/>
  <c r="X644" i="5" s="1"/>
  <c r="P643" i="5"/>
  <c r="N643" i="5"/>
  <c r="X643" i="5" s="1"/>
  <c r="X642" i="5"/>
  <c r="P642" i="5"/>
  <c r="N642" i="5"/>
  <c r="X641" i="5"/>
  <c r="P641" i="5"/>
  <c r="N641" i="5"/>
  <c r="G641" i="5"/>
  <c r="G642" i="5" s="1"/>
  <c r="G643" i="5" s="1"/>
  <c r="G644" i="5" s="1"/>
  <c r="G645" i="5" s="1"/>
  <c r="G646" i="5" s="1"/>
  <c r="G647" i="5" s="1"/>
  <c r="G648" i="5" s="1"/>
  <c r="G649" i="5" s="1"/>
  <c r="G650" i="5" s="1"/>
  <c r="G651" i="5" s="1"/>
  <c r="G652" i="5" s="1"/>
  <c r="G653" i="5" s="1"/>
  <c r="G654" i="5" s="1"/>
  <c r="G655" i="5" s="1"/>
  <c r="G656" i="5" s="1"/>
  <c r="G657" i="5" s="1"/>
  <c r="G658" i="5" s="1"/>
  <c r="G659" i="5" s="1"/>
  <c r="G660" i="5" s="1"/>
  <c r="G661" i="5" s="1"/>
  <c r="G662" i="5" s="1"/>
  <c r="G663" i="5" s="1"/>
  <c r="G664" i="5" s="1"/>
  <c r="G665" i="5" s="1"/>
  <c r="G666" i="5" s="1"/>
  <c r="G667" i="5" s="1"/>
  <c r="G668" i="5" s="1"/>
  <c r="G669" i="5" s="1"/>
  <c r="G670" i="5" s="1"/>
  <c r="G671" i="5" s="1"/>
  <c r="G672" i="5" s="1"/>
  <c r="G673" i="5" s="1"/>
  <c r="G674" i="5" s="1"/>
  <c r="G675" i="5" s="1"/>
  <c r="G676" i="5" s="1"/>
  <c r="G677" i="5" s="1"/>
  <c r="G678" i="5" s="1"/>
  <c r="G679" i="5" s="1"/>
  <c r="G680" i="5" s="1"/>
  <c r="G681" i="5" s="1"/>
  <c r="G682" i="5" s="1"/>
  <c r="G683" i="5" s="1"/>
  <c r="G684" i="5" s="1"/>
  <c r="G685" i="5" s="1"/>
  <c r="P640" i="5"/>
  <c r="N640" i="5"/>
  <c r="X640" i="5" s="1"/>
  <c r="P639" i="5"/>
  <c r="N639" i="5"/>
  <c r="X639" i="5" s="1"/>
  <c r="P638" i="5"/>
  <c r="N638" i="5"/>
  <c r="X638" i="5" s="1"/>
  <c r="G638" i="5"/>
  <c r="G639" i="5" s="1"/>
  <c r="G640" i="5" s="1"/>
  <c r="X637" i="5"/>
  <c r="P637" i="5"/>
  <c r="N637" i="5"/>
  <c r="P636" i="5"/>
  <c r="N636" i="5"/>
  <c r="X636" i="5" s="1"/>
  <c r="I636" i="5"/>
  <c r="I637" i="5" s="1"/>
  <c r="I638" i="5" s="1"/>
  <c r="I639" i="5" s="1"/>
  <c r="I640" i="5" s="1"/>
  <c r="I641" i="5" s="1"/>
  <c r="I642" i="5" s="1"/>
  <c r="I643" i="5" s="1"/>
  <c r="I644" i="5" s="1"/>
  <c r="I645" i="5" s="1"/>
  <c r="I646" i="5" s="1"/>
  <c r="I647" i="5" s="1"/>
  <c r="I648" i="5" s="1"/>
  <c r="I649" i="5" s="1"/>
  <c r="I650" i="5" s="1"/>
  <c r="I651" i="5" s="1"/>
  <c r="I652" i="5" s="1"/>
  <c r="I653" i="5" s="1"/>
  <c r="I654" i="5" s="1"/>
  <c r="I655" i="5" s="1"/>
  <c r="I656" i="5" s="1"/>
  <c r="I657" i="5" s="1"/>
  <c r="I658" i="5" s="1"/>
  <c r="I659" i="5" s="1"/>
  <c r="I660" i="5" s="1"/>
  <c r="I661" i="5" s="1"/>
  <c r="I662" i="5" s="1"/>
  <c r="I663" i="5" s="1"/>
  <c r="I664" i="5" s="1"/>
  <c r="I665" i="5" s="1"/>
  <c r="I666" i="5" s="1"/>
  <c r="I667" i="5" s="1"/>
  <c r="I668" i="5" s="1"/>
  <c r="I669" i="5" s="1"/>
  <c r="I670" i="5" s="1"/>
  <c r="I671" i="5" s="1"/>
  <c r="I672" i="5" s="1"/>
  <c r="I673" i="5" s="1"/>
  <c r="I674" i="5" s="1"/>
  <c r="I675" i="5" s="1"/>
  <c r="I676" i="5" s="1"/>
  <c r="I677" i="5" s="1"/>
  <c r="I678" i="5" s="1"/>
  <c r="I679" i="5" s="1"/>
  <c r="I680" i="5" s="1"/>
  <c r="I681" i="5" s="1"/>
  <c r="I682" i="5" s="1"/>
  <c r="I683" i="5" s="1"/>
  <c r="I684" i="5" s="1"/>
  <c r="I685" i="5" s="1"/>
  <c r="P635" i="5"/>
  <c r="N635" i="5"/>
  <c r="X635" i="5" s="1"/>
  <c r="I635" i="5"/>
  <c r="G635" i="5"/>
  <c r="G636" i="5" s="1"/>
  <c r="G637" i="5" s="1"/>
  <c r="X634" i="5"/>
  <c r="P634" i="5"/>
  <c r="N634" i="5"/>
  <c r="I634" i="5"/>
  <c r="G634" i="5"/>
  <c r="X633" i="5"/>
  <c r="P633" i="5"/>
  <c r="N633" i="5"/>
  <c r="P632" i="5"/>
  <c r="N632" i="5"/>
  <c r="X632" i="5" s="1"/>
  <c r="P631" i="5"/>
  <c r="N631" i="5"/>
  <c r="X631" i="5" s="1"/>
  <c r="P630" i="5"/>
  <c r="N630" i="5"/>
  <c r="X630" i="5" s="1"/>
  <c r="X629" i="5"/>
  <c r="P629" i="5"/>
  <c r="N629" i="5"/>
  <c r="P628" i="5"/>
  <c r="N628" i="5"/>
  <c r="X628" i="5" s="1"/>
  <c r="I628" i="5"/>
  <c r="I629" i="5" s="1"/>
  <c r="I630" i="5" s="1"/>
  <c r="I631" i="5" s="1"/>
  <c r="I632" i="5" s="1"/>
  <c r="I633" i="5" s="1"/>
  <c r="P627" i="5"/>
  <c r="N627" i="5"/>
  <c r="X627" i="5" s="1"/>
  <c r="I627" i="5"/>
  <c r="X626" i="5"/>
  <c r="P626" i="5"/>
  <c r="N626" i="5"/>
  <c r="I626" i="5"/>
  <c r="X625" i="5"/>
  <c r="P625" i="5"/>
  <c r="N625" i="5"/>
  <c r="X624" i="5"/>
  <c r="P624" i="5"/>
  <c r="N624" i="5"/>
  <c r="X623" i="5"/>
  <c r="P623" i="5"/>
  <c r="N623" i="5"/>
  <c r="X622" i="5"/>
  <c r="P622" i="5"/>
  <c r="N622" i="5"/>
  <c r="H622" i="5"/>
  <c r="P621" i="5"/>
  <c r="N621" i="5"/>
  <c r="X621" i="5" s="1"/>
  <c r="P620" i="5"/>
  <c r="N620" i="5"/>
  <c r="X620" i="5" s="1"/>
  <c r="X619" i="5"/>
  <c r="P619" i="5"/>
  <c r="N619" i="5"/>
  <c r="X618" i="5"/>
  <c r="P618" i="5"/>
  <c r="N618" i="5"/>
  <c r="P617" i="5"/>
  <c r="N617" i="5"/>
  <c r="X617" i="5" s="1"/>
  <c r="P616" i="5"/>
  <c r="N616" i="5"/>
  <c r="X616" i="5" s="1"/>
  <c r="H616" i="5"/>
  <c r="X615" i="5"/>
  <c r="P615" i="5"/>
  <c r="N615" i="5"/>
  <c r="P614" i="5"/>
  <c r="N614" i="5"/>
  <c r="X614" i="5" s="1"/>
  <c r="P613" i="5"/>
  <c r="N613" i="5"/>
  <c r="X613" i="5" s="1"/>
  <c r="P612" i="5"/>
  <c r="N612" i="5"/>
  <c r="X612" i="5" s="1"/>
  <c r="X611" i="5"/>
  <c r="P611" i="5"/>
  <c r="N611" i="5"/>
  <c r="X610" i="5"/>
  <c r="P610" i="5"/>
  <c r="N610" i="5"/>
  <c r="P609" i="5"/>
  <c r="N609" i="5"/>
  <c r="X609" i="5" s="1"/>
  <c r="X608" i="5"/>
  <c r="P608" i="5"/>
  <c r="N608" i="5"/>
  <c r="X607" i="5"/>
  <c r="P607" i="5"/>
  <c r="N607" i="5"/>
  <c r="P606" i="5"/>
  <c r="N606" i="5"/>
  <c r="X606" i="5" s="1"/>
  <c r="P605" i="5"/>
  <c r="N605" i="5"/>
  <c r="X605" i="5" s="1"/>
  <c r="P604" i="5"/>
  <c r="N604" i="5"/>
  <c r="X604" i="5" s="1"/>
  <c r="X603" i="5"/>
  <c r="P603" i="5"/>
  <c r="N603" i="5"/>
  <c r="P602" i="5"/>
  <c r="N602" i="5"/>
  <c r="X602" i="5" s="1"/>
  <c r="P601" i="5"/>
  <c r="N601" i="5"/>
  <c r="X601" i="5" s="1"/>
  <c r="X600" i="5"/>
  <c r="P600" i="5"/>
  <c r="N600" i="5"/>
  <c r="X599" i="5"/>
  <c r="P599" i="5"/>
  <c r="N599" i="5"/>
  <c r="P598" i="5"/>
  <c r="N598" i="5"/>
  <c r="X598" i="5" s="1"/>
  <c r="P597" i="5"/>
  <c r="N597" i="5"/>
  <c r="X597" i="5" s="1"/>
  <c r="P596" i="5"/>
  <c r="N596" i="5"/>
  <c r="X596" i="5" s="1"/>
  <c r="X595" i="5"/>
  <c r="P595" i="5"/>
  <c r="N595" i="5"/>
  <c r="X594" i="5"/>
  <c r="P594" i="5"/>
  <c r="N594" i="5"/>
  <c r="P593" i="5"/>
  <c r="N593" i="5"/>
  <c r="X593" i="5" s="1"/>
  <c r="X592" i="5"/>
  <c r="P592" i="5"/>
  <c r="N592" i="5"/>
  <c r="X591" i="5"/>
  <c r="P591" i="5"/>
  <c r="N591" i="5"/>
  <c r="P590" i="5"/>
  <c r="N590" i="5"/>
  <c r="X590" i="5" s="1"/>
  <c r="P589" i="5"/>
  <c r="N589" i="5"/>
  <c r="X589" i="5" s="1"/>
  <c r="P588" i="5"/>
  <c r="N588" i="5"/>
  <c r="X588" i="5" s="1"/>
  <c r="X587" i="5"/>
  <c r="P587" i="5"/>
  <c r="N587" i="5"/>
  <c r="P586" i="5"/>
  <c r="N586" i="5"/>
  <c r="X586" i="5" s="1"/>
  <c r="P585" i="5"/>
  <c r="N585" i="5"/>
  <c r="X585" i="5" s="1"/>
  <c r="I585" i="5"/>
  <c r="I586" i="5" s="1"/>
  <c r="I587" i="5" s="1"/>
  <c r="I588" i="5" s="1"/>
  <c r="I589" i="5" s="1"/>
  <c r="I590" i="5" s="1"/>
  <c r="I591" i="5" s="1"/>
  <c r="I592" i="5" s="1"/>
  <c r="I593" i="5" s="1"/>
  <c r="I594" i="5" s="1"/>
  <c r="I595" i="5" s="1"/>
  <c r="I596" i="5" s="1"/>
  <c r="I597" i="5" s="1"/>
  <c r="I598" i="5" s="1"/>
  <c r="I599" i="5" s="1"/>
  <c r="I600" i="5" s="1"/>
  <c r="I601" i="5" s="1"/>
  <c r="I602" i="5" s="1"/>
  <c r="I603" i="5" s="1"/>
  <c r="I604" i="5" s="1"/>
  <c r="I605" i="5" s="1"/>
  <c r="I606" i="5" s="1"/>
  <c r="I607" i="5" s="1"/>
  <c r="I608" i="5" s="1"/>
  <c r="I609" i="5" s="1"/>
  <c r="I610" i="5" s="1"/>
  <c r="I611" i="5" s="1"/>
  <c r="I612" i="5" s="1"/>
  <c r="I613" i="5" s="1"/>
  <c r="I614" i="5" s="1"/>
  <c r="I615" i="5" s="1"/>
  <c r="I616" i="5" s="1"/>
  <c r="I617" i="5" s="1"/>
  <c r="I618" i="5" s="1"/>
  <c r="I619" i="5" s="1"/>
  <c r="I620" i="5" s="1"/>
  <c r="I621" i="5" s="1"/>
  <c r="X584" i="5"/>
  <c r="P584" i="5"/>
  <c r="N584" i="5"/>
  <c r="X583" i="5"/>
  <c r="P583" i="5"/>
  <c r="N583" i="5"/>
  <c r="I583" i="5"/>
  <c r="I584" i="5" s="1"/>
  <c r="G583" i="5"/>
  <c r="G584" i="5" s="1"/>
  <c r="G585" i="5" s="1"/>
  <c r="G586" i="5" s="1"/>
  <c r="G587" i="5" s="1"/>
  <c r="G588" i="5" s="1"/>
  <c r="G589" i="5" s="1"/>
  <c r="G590" i="5" s="1"/>
  <c r="G591" i="5" s="1"/>
  <c r="G592" i="5" s="1"/>
  <c r="G593" i="5" s="1"/>
  <c r="G594" i="5" s="1"/>
  <c r="G595" i="5" s="1"/>
  <c r="G596" i="5" s="1"/>
  <c r="G597" i="5" s="1"/>
  <c r="G598" i="5" s="1"/>
  <c r="G599" i="5" s="1"/>
  <c r="G600" i="5" s="1"/>
  <c r="G601" i="5" s="1"/>
  <c r="G602" i="5" s="1"/>
  <c r="G603" i="5" s="1"/>
  <c r="G604" i="5" s="1"/>
  <c r="G605" i="5" s="1"/>
  <c r="G606" i="5" s="1"/>
  <c r="G607" i="5" s="1"/>
  <c r="G608" i="5" s="1"/>
  <c r="G609" i="5" s="1"/>
  <c r="G610" i="5" s="1"/>
  <c r="G611" i="5" s="1"/>
  <c r="G612" i="5" s="1"/>
  <c r="G613" i="5" s="1"/>
  <c r="G614" i="5" s="1"/>
  <c r="G615" i="5" s="1"/>
  <c r="G616" i="5" s="1"/>
  <c r="G617" i="5" s="1"/>
  <c r="G618" i="5" s="1"/>
  <c r="G619" i="5" s="1"/>
  <c r="G620" i="5" s="1"/>
  <c r="G621" i="5" s="1"/>
  <c r="G622" i="5" s="1"/>
  <c r="G623" i="5" s="1"/>
  <c r="G624" i="5" s="1"/>
  <c r="G625" i="5" s="1"/>
  <c r="G626" i="5" s="1"/>
  <c r="G627" i="5" s="1"/>
  <c r="G628" i="5" s="1"/>
  <c r="G629" i="5" s="1"/>
  <c r="G630" i="5" s="1"/>
  <c r="G631" i="5" s="1"/>
  <c r="G632" i="5" s="1"/>
  <c r="G633" i="5" s="1"/>
  <c r="P582" i="5"/>
  <c r="N582" i="5"/>
  <c r="X582" i="5" s="1"/>
  <c r="I582" i="5"/>
  <c r="G582" i="5"/>
  <c r="P581" i="5"/>
  <c r="N581" i="5"/>
  <c r="X581" i="5" s="1"/>
  <c r="P580" i="5"/>
  <c r="N580" i="5"/>
  <c r="X580" i="5" s="1"/>
  <c r="X579" i="5"/>
  <c r="P579" i="5"/>
  <c r="N579" i="5"/>
  <c r="P578" i="5"/>
  <c r="N578" i="5"/>
  <c r="X578" i="5" s="1"/>
  <c r="P577" i="5"/>
  <c r="N577" i="5"/>
  <c r="X577" i="5" s="1"/>
  <c r="X576" i="5"/>
  <c r="P576" i="5"/>
  <c r="N576" i="5"/>
  <c r="X575" i="5"/>
  <c r="P575" i="5"/>
  <c r="N575" i="5"/>
  <c r="P574" i="5"/>
  <c r="N574" i="5"/>
  <c r="X574" i="5" s="1"/>
  <c r="P573" i="5"/>
  <c r="N573" i="5"/>
  <c r="X573" i="5" s="1"/>
  <c r="P572" i="5"/>
  <c r="N572" i="5"/>
  <c r="X572" i="5" s="1"/>
  <c r="X571" i="5"/>
  <c r="P571" i="5"/>
  <c r="N571" i="5"/>
  <c r="P570" i="5"/>
  <c r="N570" i="5"/>
  <c r="X570" i="5" s="1"/>
  <c r="P569" i="5"/>
  <c r="N569" i="5"/>
  <c r="X569" i="5" s="1"/>
  <c r="X568" i="5"/>
  <c r="P568" i="5"/>
  <c r="N568" i="5"/>
  <c r="X567" i="5"/>
  <c r="P567" i="5"/>
  <c r="N567" i="5"/>
  <c r="P566" i="5"/>
  <c r="N566" i="5"/>
  <c r="X566" i="5" s="1"/>
  <c r="P565" i="5"/>
  <c r="N565" i="5"/>
  <c r="X565" i="5" s="1"/>
  <c r="P564" i="5"/>
  <c r="N564" i="5"/>
  <c r="X564" i="5" s="1"/>
  <c r="X563" i="5"/>
  <c r="P563" i="5"/>
  <c r="N563" i="5"/>
  <c r="X562" i="5"/>
  <c r="P562" i="5"/>
  <c r="N562" i="5"/>
  <c r="P561" i="5"/>
  <c r="N561" i="5"/>
  <c r="X561" i="5" s="1"/>
  <c r="X560" i="5"/>
  <c r="P560" i="5"/>
  <c r="N560" i="5"/>
  <c r="X559" i="5"/>
  <c r="P559" i="5"/>
  <c r="N559" i="5"/>
  <c r="P558" i="5"/>
  <c r="N558" i="5"/>
  <c r="X558" i="5" s="1"/>
  <c r="P557" i="5"/>
  <c r="N557" i="5"/>
  <c r="X557" i="5" s="1"/>
  <c r="P556" i="5"/>
  <c r="N556" i="5"/>
  <c r="X556" i="5" s="1"/>
  <c r="X555" i="5"/>
  <c r="P555" i="5"/>
  <c r="N555" i="5"/>
  <c r="X554" i="5"/>
  <c r="P554" i="5"/>
  <c r="N554" i="5"/>
  <c r="P553" i="5"/>
  <c r="N553" i="5"/>
  <c r="X553" i="5" s="1"/>
  <c r="X552" i="5"/>
  <c r="P552" i="5"/>
  <c r="N552" i="5"/>
  <c r="X551" i="5"/>
  <c r="P551" i="5"/>
  <c r="N551" i="5"/>
  <c r="P550" i="5"/>
  <c r="N550" i="5"/>
  <c r="X550" i="5" s="1"/>
  <c r="P549" i="5"/>
  <c r="N549" i="5"/>
  <c r="X549" i="5" s="1"/>
  <c r="P548" i="5"/>
  <c r="N548" i="5"/>
  <c r="X548" i="5" s="1"/>
  <c r="X547" i="5"/>
  <c r="P547" i="5"/>
  <c r="N547" i="5"/>
  <c r="P546" i="5"/>
  <c r="N546" i="5"/>
  <c r="X546" i="5" s="1"/>
  <c r="P545" i="5"/>
  <c r="N545" i="5"/>
  <c r="X545" i="5" s="1"/>
  <c r="X544" i="5"/>
  <c r="P544" i="5"/>
  <c r="N544" i="5"/>
  <c r="X543" i="5"/>
  <c r="P543" i="5"/>
  <c r="N543" i="5"/>
  <c r="P542" i="5"/>
  <c r="N542" i="5"/>
  <c r="X542" i="5" s="1"/>
  <c r="P541" i="5"/>
  <c r="N541" i="5"/>
  <c r="X541" i="5" s="1"/>
  <c r="P540" i="5"/>
  <c r="N540" i="5"/>
  <c r="X540" i="5" s="1"/>
  <c r="X539" i="5"/>
  <c r="P539" i="5"/>
  <c r="N539" i="5"/>
  <c r="X538" i="5"/>
  <c r="P538" i="5"/>
  <c r="N538" i="5"/>
  <c r="P537" i="5"/>
  <c r="N537" i="5"/>
  <c r="X537" i="5" s="1"/>
  <c r="I537" i="5"/>
  <c r="I538" i="5" s="1"/>
  <c r="I539" i="5" s="1"/>
  <c r="I540" i="5" s="1"/>
  <c r="I541" i="5" s="1"/>
  <c r="I542" i="5" s="1"/>
  <c r="I543" i="5" s="1"/>
  <c r="I544" i="5" s="1"/>
  <c r="I545" i="5" s="1"/>
  <c r="I546" i="5" s="1"/>
  <c r="I547" i="5" s="1"/>
  <c r="I548" i="5" s="1"/>
  <c r="I549" i="5" s="1"/>
  <c r="I550" i="5" s="1"/>
  <c r="I551" i="5" s="1"/>
  <c r="I552" i="5" s="1"/>
  <c r="I553" i="5" s="1"/>
  <c r="I554" i="5" s="1"/>
  <c r="I555" i="5" s="1"/>
  <c r="I556" i="5" s="1"/>
  <c r="I557" i="5" s="1"/>
  <c r="I558" i="5" s="1"/>
  <c r="I559" i="5" s="1"/>
  <c r="I560" i="5" s="1"/>
  <c r="I561" i="5" s="1"/>
  <c r="I562" i="5" s="1"/>
  <c r="I563" i="5" s="1"/>
  <c r="I564" i="5" s="1"/>
  <c r="I565" i="5" s="1"/>
  <c r="I566" i="5" s="1"/>
  <c r="I567" i="5" s="1"/>
  <c r="I568" i="5" s="1"/>
  <c r="I569" i="5" s="1"/>
  <c r="I570" i="5" s="1"/>
  <c r="I571" i="5" s="1"/>
  <c r="I572" i="5" s="1"/>
  <c r="I573" i="5" s="1"/>
  <c r="I574" i="5" s="1"/>
  <c r="I575" i="5" s="1"/>
  <c r="I576" i="5" s="1"/>
  <c r="I577" i="5" s="1"/>
  <c r="I578" i="5" s="1"/>
  <c r="I579" i="5" s="1"/>
  <c r="I580" i="5" s="1"/>
  <c r="I581" i="5" s="1"/>
  <c r="X536" i="5"/>
  <c r="P536" i="5"/>
  <c r="N536" i="5"/>
  <c r="X535" i="5"/>
  <c r="P535" i="5"/>
  <c r="N535" i="5"/>
  <c r="I535" i="5"/>
  <c r="I536" i="5" s="1"/>
  <c r="P534" i="5"/>
  <c r="N534" i="5"/>
  <c r="X534" i="5" s="1"/>
  <c r="I534" i="5"/>
  <c r="P533" i="5"/>
  <c r="N533" i="5"/>
  <c r="X533" i="5" s="1"/>
  <c r="P532" i="5"/>
  <c r="N532" i="5"/>
  <c r="X532" i="5" s="1"/>
  <c r="G532" i="5"/>
  <c r="G533" i="5" s="1"/>
  <c r="G534" i="5" s="1"/>
  <c r="G535" i="5" s="1"/>
  <c r="G536" i="5" s="1"/>
  <c r="G537" i="5" s="1"/>
  <c r="G538" i="5" s="1"/>
  <c r="G539" i="5" s="1"/>
  <c r="G540" i="5" s="1"/>
  <c r="G541" i="5" s="1"/>
  <c r="G542" i="5" s="1"/>
  <c r="G543" i="5" s="1"/>
  <c r="G544" i="5" s="1"/>
  <c r="G545" i="5" s="1"/>
  <c r="G546" i="5" s="1"/>
  <c r="G547" i="5" s="1"/>
  <c r="G548" i="5" s="1"/>
  <c r="G549" i="5" s="1"/>
  <c r="G550" i="5" s="1"/>
  <c r="G551" i="5" s="1"/>
  <c r="G552" i="5" s="1"/>
  <c r="G553" i="5" s="1"/>
  <c r="G554" i="5" s="1"/>
  <c r="G555" i="5" s="1"/>
  <c r="G556" i="5" s="1"/>
  <c r="G557" i="5" s="1"/>
  <c r="G558" i="5" s="1"/>
  <c r="G559" i="5" s="1"/>
  <c r="G560" i="5" s="1"/>
  <c r="G561" i="5" s="1"/>
  <c r="G562" i="5" s="1"/>
  <c r="G563" i="5" s="1"/>
  <c r="G564" i="5" s="1"/>
  <c r="G565" i="5" s="1"/>
  <c r="G566" i="5" s="1"/>
  <c r="G567" i="5" s="1"/>
  <c r="G568" i="5" s="1"/>
  <c r="G569" i="5" s="1"/>
  <c r="G570" i="5" s="1"/>
  <c r="G571" i="5" s="1"/>
  <c r="G572" i="5" s="1"/>
  <c r="G573" i="5" s="1"/>
  <c r="G574" i="5" s="1"/>
  <c r="G575" i="5" s="1"/>
  <c r="G576" i="5" s="1"/>
  <c r="G577" i="5" s="1"/>
  <c r="G578" i="5" s="1"/>
  <c r="G579" i="5" s="1"/>
  <c r="G580" i="5" s="1"/>
  <c r="G581" i="5" s="1"/>
  <c r="X531" i="5"/>
  <c r="P531" i="5"/>
  <c r="N531" i="5"/>
  <c r="G531" i="5"/>
  <c r="P530" i="5"/>
  <c r="N530" i="5"/>
  <c r="X530" i="5" s="1"/>
  <c r="I530" i="5"/>
  <c r="I531" i="5" s="1"/>
  <c r="I532" i="5" s="1"/>
  <c r="I533" i="5" s="1"/>
  <c r="G530" i="5"/>
  <c r="P529" i="5"/>
  <c r="N529" i="5"/>
  <c r="X529" i="5" s="1"/>
  <c r="I529" i="5"/>
  <c r="X528" i="5"/>
  <c r="Q528" i="5"/>
  <c r="P528" i="5"/>
  <c r="N528" i="5"/>
  <c r="L528" i="5"/>
  <c r="I528" i="5"/>
  <c r="H528" i="5"/>
  <c r="X527" i="5"/>
  <c r="P527" i="5"/>
  <c r="N527" i="5"/>
  <c r="I527" i="5"/>
  <c r="X526" i="5"/>
  <c r="P526" i="5"/>
  <c r="N526" i="5"/>
  <c r="I526" i="5"/>
  <c r="P525" i="5"/>
  <c r="N525" i="5"/>
  <c r="X525" i="5" s="1"/>
  <c r="I525" i="5"/>
  <c r="P524" i="5"/>
  <c r="N524" i="5"/>
  <c r="X524" i="5" s="1"/>
  <c r="I524" i="5"/>
  <c r="P523" i="5"/>
  <c r="N523" i="5"/>
  <c r="X523" i="5" s="1"/>
  <c r="I523" i="5"/>
  <c r="X522" i="5"/>
  <c r="P522" i="5"/>
  <c r="N522" i="5"/>
  <c r="I522" i="5"/>
  <c r="P521" i="5"/>
  <c r="N521" i="5"/>
  <c r="X521" i="5" s="1"/>
  <c r="I521" i="5"/>
  <c r="P520" i="5"/>
  <c r="N520" i="5"/>
  <c r="X520" i="5" s="1"/>
  <c r="I520" i="5"/>
  <c r="X519" i="5"/>
  <c r="P519" i="5"/>
  <c r="N519" i="5"/>
  <c r="I519" i="5"/>
  <c r="X518" i="5"/>
  <c r="P518" i="5"/>
  <c r="N518" i="5"/>
  <c r="I518" i="5"/>
  <c r="P517" i="5"/>
  <c r="N517" i="5"/>
  <c r="X517" i="5" s="1"/>
  <c r="I517" i="5"/>
  <c r="P516" i="5"/>
  <c r="N516" i="5"/>
  <c r="X516" i="5" s="1"/>
  <c r="I516" i="5"/>
  <c r="P515" i="5"/>
  <c r="N515" i="5"/>
  <c r="X515" i="5" s="1"/>
  <c r="I515" i="5"/>
  <c r="X514" i="5"/>
  <c r="O514" i="5"/>
  <c r="P514" i="5" s="1"/>
  <c r="N514" i="5"/>
  <c r="I514" i="5"/>
  <c r="O513" i="5"/>
  <c r="X513" i="5" s="1"/>
  <c r="N513" i="5"/>
  <c r="I513" i="5"/>
  <c r="X512" i="5"/>
  <c r="P512" i="5"/>
  <c r="N512" i="5"/>
  <c r="O512" i="5" s="1"/>
  <c r="I512" i="5"/>
  <c r="N511" i="5"/>
  <c r="O511" i="5" s="1"/>
  <c r="P511" i="5" s="1"/>
  <c r="I511" i="5"/>
  <c r="X510" i="5"/>
  <c r="O510" i="5"/>
  <c r="P510" i="5" s="1"/>
  <c r="N510" i="5"/>
  <c r="I510" i="5"/>
  <c r="G510" i="5"/>
  <c r="G511" i="5" s="1"/>
  <c r="G512" i="5" s="1"/>
  <c r="G513" i="5" s="1"/>
  <c r="G514" i="5" s="1"/>
  <c r="G515" i="5" s="1"/>
  <c r="G516" i="5" s="1"/>
  <c r="G517" i="5" s="1"/>
  <c r="G518" i="5" s="1"/>
  <c r="G519" i="5" s="1"/>
  <c r="G520" i="5" s="1"/>
  <c r="G521" i="5" s="1"/>
  <c r="G522" i="5" s="1"/>
  <c r="G523" i="5" s="1"/>
  <c r="G524" i="5" s="1"/>
  <c r="G525" i="5" s="1"/>
  <c r="G526" i="5" s="1"/>
  <c r="G527" i="5" s="1"/>
  <c r="G528" i="5" s="1"/>
  <c r="G529" i="5" s="1"/>
  <c r="O509" i="5"/>
  <c r="X509" i="5" s="1"/>
  <c r="N509" i="5"/>
  <c r="I509" i="5"/>
  <c r="X508" i="5"/>
  <c r="P508" i="5"/>
  <c r="N508" i="5"/>
  <c r="O508" i="5" s="1"/>
  <c r="I508" i="5"/>
  <c r="O507" i="5"/>
  <c r="P507" i="5" s="1"/>
  <c r="N507" i="5"/>
  <c r="I507" i="5"/>
  <c r="H507" i="5"/>
  <c r="G507" i="5"/>
  <c r="G508" i="5" s="1"/>
  <c r="G509" i="5" s="1"/>
  <c r="P506" i="5"/>
  <c r="N506" i="5"/>
  <c r="X506" i="5" s="1"/>
  <c r="I506" i="5"/>
  <c r="X505" i="5"/>
  <c r="P505" i="5"/>
  <c r="N505" i="5"/>
  <c r="I505" i="5"/>
  <c r="P504" i="5"/>
  <c r="N504" i="5"/>
  <c r="X504" i="5" s="1"/>
  <c r="I504" i="5"/>
  <c r="X503" i="5"/>
  <c r="P503" i="5"/>
  <c r="N503" i="5"/>
  <c r="I503" i="5"/>
  <c r="X502" i="5"/>
  <c r="P502" i="5"/>
  <c r="N502" i="5"/>
  <c r="I502" i="5"/>
  <c r="P501" i="5"/>
  <c r="N501" i="5"/>
  <c r="X501" i="5" s="1"/>
  <c r="I501" i="5"/>
  <c r="P500" i="5"/>
  <c r="N500" i="5"/>
  <c r="X500" i="5" s="1"/>
  <c r="I500" i="5"/>
  <c r="P499" i="5"/>
  <c r="N499" i="5"/>
  <c r="X499" i="5" s="1"/>
  <c r="I499" i="5"/>
  <c r="P498" i="5"/>
  <c r="N498" i="5"/>
  <c r="X498" i="5" s="1"/>
  <c r="I498" i="5"/>
  <c r="X497" i="5"/>
  <c r="P497" i="5"/>
  <c r="N497" i="5"/>
  <c r="I497" i="5"/>
  <c r="P496" i="5"/>
  <c r="N496" i="5"/>
  <c r="X496" i="5" s="1"/>
  <c r="I496" i="5"/>
  <c r="X495" i="5"/>
  <c r="P495" i="5"/>
  <c r="N495" i="5"/>
  <c r="I495" i="5"/>
  <c r="X494" i="5"/>
  <c r="P494" i="5"/>
  <c r="N494" i="5"/>
  <c r="I494" i="5"/>
  <c r="P493" i="5"/>
  <c r="N493" i="5"/>
  <c r="X493" i="5" s="1"/>
  <c r="I493" i="5"/>
  <c r="P492" i="5"/>
  <c r="N492" i="5"/>
  <c r="X492" i="5" s="1"/>
  <c r="I492" i="5"/>
  <c r="P491" i="5"/>
  <c r="N491" i="5"/>
  <c r="X491" i="5" s="1"/>
  <c r="I491" i="5"/>
  <c r="X490" i="5"/>
  <c r="P490" i="5"/>
  <c r="N490" i="5"/>
  <c r="I490" i="5"/>
  <c r="P489" i="5"/>
  <c r="N489" i="5"/>
  <c r="X489" i="5" s="1"/>
  <c r="I489" i="5"/>
  <c r="X488" i="5"/>
  <c r="O488" i="5"/>
  <c r="P488" i="5" s="1"/>
  <c r="N488" i="5"/>
  <c r="I488" i="5"/>
  <c r="O487" i="5"/>
  <c r="P487" i="5" s="1"/>
  <c r="N487" i="5"/>
  <c r="I487" i="5"/>
  <c r="P486" i="5"/>
  <c r="N486" i="5"/>
  <c r="X486" i="5" s="1"/>
  <c r="I486" i="5"/>
  <c r="P485" i="5"/>
  <c r="N485" i="5"/>
  <c r="X485" i="5" s="1"/>
  <c r="I485" i="5"/>
  <c r="X484" i="5"/>
  <c r="P484" i="5"/>
  <c r="N484" i="5"/>
  <c r="I484" i="5"/>
  <c r="X483" i="5"/>
  <c r="P483" i="5"/>
  <c r="N483" i="5"/>
  <c r="I483" i="5"/>
  <c r="P482" i="5"/>
  <c r="N482" i="5"/>
  <c r="X482" i="5" s="1"/>
  <c r="I482" i="5"/>
  <c r="X481" i="5"/>
  <c r="P481" i="5"/>
  <c r="N481" i="5"/>
  <c r="I481" i="5"/>
  <c r="X480" i="5"/>
  <c r="P480" i="5"/>
  <c r="N480" i="5"/>
  <c r="I480" i="5"/>
  <c r="P479" i="5"/>
  <c r="N479" i="5"/>
  <c r="X479" i="5" s="1"/>
  <c r="I479" i="5"/>
  <c r="P478" i="5"/>
  <c r="N478" i="5"/>
  <c r="X478" i="5" s="1"/>
  <c r="I478" i="5"/>
  <c r="X477" i="5"/>
  <c r="P477" i="5"/>
  <c r="N477" i="5"/>
  <c r="I477" i="5"/>
  <c r="G477" i="5"/>
  <c r="G478" i="5" s="1"/>
  <c r="G479" i="5" s="1"/>
  <c r="G480" i="5" s="1"/>
  <c r="G481" i="5" s="1"/>
  <c r="G482" i="5" s="1"/>
  <c r="G483" i="5" s="1"/>
  <c r="G484" i="5" s="1"/>
  <c r="G485" i="5" s="1"/>
  <c r="G486" i="5" s="1"/>
  <c r="G487" i="5" s="1"/>
  <c r="G488" i="5" s="1"/>
  <c r="G489" i="5" s="1"/>
  <c r="G490" i="5" s="1"/>
  <c r="G491" i="5" s="1"/>
  <c r="G492" i="5" s="1"/>
  <c r="G493" i="5" s="1"/>
  <c r="G494" i="5" s="1"/>
  <c r="G495" i="5" s="1"/>
  <c r="G496" i="5" s="1"/>
  <c r="G497" i="5" s="1"/>
  <c r="G498" i="5" s="1"/>
  <c r="G499" i="5" s="1"/>
  <c r="G500" i="5" s="1"/>
  <c r="G501" i="5" s="1"/>
  <c r="G502" i="5" s="1"/>
  <c r="G503" i="5" s="1"/>
  <c r="G504" i="5" s="1"/>
  <c r="G505" i="5" s="1"/>
  <c r="X476" i="5"/>
  <c r="P476" i="5"/>
  <c r="N476" i="5"/>
  <c r="I476" i="5"/>
  <c r="G476" i="5"/>
  <c r="Q475" i="5"/>
  <c r="P475" i="5"/>
  <c r="N475" i="5"/>
  <c r="X475" i="5" s="1"/>
  <c r="I475" i="5"/>
  <c r="G475" i="5"/>
  <c r="X474" i="5"/>
  <c r="P474" i="5"/>
  <c r="N474" i="5"/>
  <c r="I474" i="5"/>
  <c r="X473" i="5"/>
  <c r="P473" i="5"/>
  <c r="N473" i="5"/>
  <c r="I473" i="5"/>
  <c r="P472" i="5"/>
  <c r="N472" i="5"/>
  <c r="X472" i="5" s="1"/>
  <c r="I472" i="5"/>
  <c r="X471" i="5"/>
  <c r="P471" i="5"/>
  <c r="N471" i="5"/>
  <c r="I471" i="5"/>
  <c r="X470" i="5"/>
  <c r="P470" i="5"/>
  <c r="N470" i="5"/>
  <c r="I470" i="5"/>
  <c r="X469" i="5"/>
  <c r="P469" i="5"/>
  <c r="N469" i="5"/>
  <c r="I469" i="5"/>
  <c r="P468" i="5"/>
  <c r="N468" i="5"/>
  <c r="X468" i="5" s="1"/>
  <c r="I468" i="5"/>
  <c r="X467" i="5"/>
  <c r="P467" i="5"/>
  <c r="N467" i="5"/>
  <c r="I467" i="5"/>
  <c r="X466" i="5"/>
  <c r="P466" i="5"/>
  <c r="N466" i="5"/>
  <c r="I466" i="5"/>
  <c r="P465" i="5"/>
  <c r="N465" i="5"/>
  <c r="X465" i="5" s="1"/>
  <c r="I465" i="5"/>
  <c r="X464" i="5"/>
  <c r="P464" i="5"/>
  <c r="N464" i="5"/>
  <c r="I464" i="5"/>
  <c r="P463" i="5"/>
  <c r="N463" i="5"/>
  <c r="X463" i="5" s="1"/>
  <c r="I463" i="5"/>
  <c r="X462" i="5"/>
  <c r="P462" i="5"/>
  <c r="N462" i="5"/>
  <c r="I462" i="5"/>
  <c r="X461" i="5"/>
  <c r="P461" i="5"/>
  <c r="N461" i="5"/>
  <c r="I461" i="5"/>
  <c r="P460" i="5"/>
  <c r="N460" i="5"/>
  <c r="X460" i="5" s="1"/>
  <c r="I460" i="5"/>
  <c r="G460" i="5"/>
  <c r="G461" i="5" s="1"/>
  <c r="G462" i="5" s="1"/>
  <c r="G463" i="5" s="1"/>
  <c r="G464" i="5" s="1"/>
  <c r="G465" i="5" s="1"/>
  <c r="G466" i="5" s="1"/>
  <c r="G467" i="5" s="1"/>
  <c r="G468" i="5" s="1"/>
  <c r="G469" i="5" s="1"/>
  <c r="G470" i="5" s="1"/>
  <c r="G471" i="5" s="1"/>
  <c r="G472" i="5" s="1"/>
  <c r="G473" i="5" s="1"/>
  <c r="P459" i="5"/>
  <c r="N459" i="5"/>
  <c r="X459" i="5" s="1"/>
  <c r="I459" i="5"/>
  <c r="P458" i="5"/>
  <c r="N458" i="5"/>
  <c r="X458" i="5" s="1"/>
  <c r="I458" i="5"/>
  <c r="G458" i="5"/>
  <c r="X457" i="5"/>
  <c r="P457" i="5"/>
  <c r="N457" i="5"/>
  <c r="I457" i="5"/>
  <c r="G457" i="5"/>
  <c r="X456" i="5"/>
  <c r="P456" i="5"/>
  <c r="N456" i="5"/>
  <c r="I456" i="5"/>
  <c r="G456" i="5"/>
  <c r="P455" i="5"/>
  <c r="N455" i="5"/>
  <c r="X455" i="5" s="1"/>
  <c r="I455" i="5"/>
  <c r="G455" i="5"/>
  <c r="X454" i="5"/>
  <c r="P454" i="5"/>
  <c r="N454" i="5"/>
  <c r="I454" i="5"/>
  <c r="G454" i="5"/>
  <c r="P453" i="5"/>
  <c r="N453" i="5"/>
  <c r="X453" i="5" s="1"/>
  <c r="I453" i="5"/>
  <c r="G453" i="5"/>
  <c r="X452" i="5"/>
  <c r="P452" i="5"/>
  <c r="N452" i="5"/>
  <c r="I452" i="5"/>
  <c r="G452" i="5"/>
  <c r="X451" i="5"/>
  <c r="P451" i="5"/>
  <c r="N451" i="5"/>
  <c r="I451" i="5"/>
  <c r="G451" i="5"/>
  <c r="P450" i="5"/>
  <c r="N450" i="5"/>
  <c r="X450" i="5" s="1"/>
  <c r="I450" i="5"/>
  <c r="G450" i="5"/>
  <c r="X449" i="5"/>
  <c r="P449" i="5"/>
  <c r="N449" i="5"/>
  <c r="I449" i="5"/>
  <c r="G449" i="5"/>
  <c r="P448" i="5"/>
  <c r="N448" i="5"/>
  <c r="X448" i="5" s="1"/>
  <c r="I448" i="5"/>
  <c r="G448" i="5"/>
  <c r="P447" i="5"/>
  <c r="N447" i="5"/>
  <c r="X447" i="5" s="1"/>
  <c r="I447" i="5"/>
  <c r="G447" i="5"/>
  <c r="X446" i="5"/>
  <c r="P446" i="5"/>
  <c r="N446" i="5"/>
  <c r="I446" i="5"/>
  <c r="G446" i="5"/>
  <c r="P445" i="5"/>
  <c r="N445" i="5"/>
  <c r="X445" i="5" s="1"/>
  <c r="I445" i="5"/>
  <c r="G445" i="5"/>
  <c r="P444" i="5"/>
  <c r="N444" i="5"/>
  <c r="X444" i="5" s="1"/>
  <c r="I444" i="5"/>
  <c r="G444" i="5"/>
  <c r="P443" i="5"/>
  <c r="N443" i="5"/>
  <c r="X443" i="5" s="1"/>
  <c r="I443" i="5"/>
  <c r="G443" i="5"/>
  <c r="X442" i="5"/>
  <c r="P442" i="5"/>
  <c r="N442" i="5"/>
  <c r="I442" i="5"/>
  <c r="G442" i="5"/>
  <c r="X441" i="5"/>
  <c r="P441" i="5"/>
  <c r="N441" i="5"/>
  <c r="I441" i="5"/>
  <c r="G441" i="5"/>
  <c r="P440" i="5"/>
  <c r="N440" i="5"/>
  <c r="X440" i="5" s="1"/>
  <c r="I440" i="5"/>
  <c r="G440" i="5"/>
  <c r="X439" i="5"/>
  <c r="P439" i="5"/>
  <c r="N439" i="5"/>
  <c r="I439" i="5"/>
  <c r="G439" i="5"/>
  <c r="X438" i="5"/>
  <c r="P438" i="5"/>
  <c r="N438" i="5"/>
  <c r="I438" i="5"/>
  <c r="G438" i="5"/>
  <c r="P437" i="5"/>
  <c r="N437" i="5"/>
  <c r="X437" i="5" s="1"/>
  <c r="I437" i="5"/>
  <c r="G437" i="5"/>
  <c r="P436" i="5"/>
  <c r="N436" i="5"/>
  <c r="X436" i="5" s="1"/>
  <c r="I436" i="5"/>
  <c r="G436" i="5"/>
  <c r="P435" i="5"/>
  <c r="N435" i="5"/>
  <c r="X435" i="5" s="1"/>
  <c r="I435" i="5"/>
  <c r="G435" i="5"/>
  <c r="X434" i="5"/>
  <c r="P434" i="5"/>
  <c r="N434" i="5"/>
  <c r="I434" i="5"/>
  <c r="G434" i="5"/>
  <c r="X433" i="5"/>
  <c r="P433" i="5"/>
  <c r="N433" i="5"/>
  <c r="I433" i="5"/>
  <c r="G433" i="5"/>
  <c r="P432" i="5"/>
  <c r="N432" i="5"/>
  <c r="X432" i="5" s="1"/>
  <c r="I432" i="5"/>
  <c r="G432" i="5"/>
  <c r="X431" i="5"/>
  <c r="P431" i="5"/>
  <c r="N431" i="5"/>
  <c r="I431" i="5"/>
  <c r="G431" i="5"/>
  <c r="X430" i="5"/>
  <c r="P430" i="5"/>
  <c r="N430" i="5"/>
  <c r="I430" i="5"/>
  <c r="G430" i="5"/>
  <c r="P429" i="5"/>
  <c r="N429" i="5"/>
  <c r="X429" i="5" s="1"/>
  <c r="I429" i="5"/>
  <c r="G429" i="5"/>
  <c r="P428" i="5"/>
  <c r="N428" i="5"/>
  <c r="X428" i="5" s="1"/>
  <c r="I428" i="5"/>
  <c r="G428" i="5"/>
  <c r="P427" i="5"/>
  <c r="N427" i="5"/>
  <c r="Q474" i="5" s="1"/>
  <c r="I427" i="5"/>
  <c r="G427" i="5"/>
  <c r="X426" i="5"/>
  <c r="P426" i="5"/>
  <c r="N426" i="5"/>
  <c r="I426" i="5"/>
  <c r="G426" i="5"/>
  <c r="X425" i="5"/>
  <c r="P425" i="5"/>
  <c r="N425" i="5"/>
  <c r="G425" i="5"/>
  <c r="P424" i="5"/>
  <c r="N424" i="5"/>
  <c r="X424" i="5" s="1"/>
  <c r="G424" i="5"/>
  <c r="X423" i="5"/>
  <c r="P423" i="5"/>
  <c r="N423" i="5"/>
  <c r="G423" i="5"/>
  <c r="P422" i="5"/>
  <c r="N422" i="5"/>
  <c r="X422" i="5" s="1"/>
  <c r="G422" i="5"/>
  <c r="X421" i="5"/>
  <c r="P421" i="5"/>
  <c r="N421" i="5"/>
  <c r="G421" i="5"/>
  <c r="P420" i="5"/>
  <c r="N420" i="5"/>
  <c r="X420" i="5" s="1"/>
  <c r="G420" i="5"/>
  <c r="X419" i="5"/>
  <c r="P419" i="5"/>
  <c r="N419" i="5"/>
  <c r="G419" i="5"/>
  <c r="P418" i="5"/>
  <c r="N418" i="5"/>
  <c r="X418" i="5" s="1"/>
  <c r="G418" i="5"/>
  <c r="X417" i="5"/>
  <c r="P417" i="5"/>
  <c r="N417" i="5"/>
  <c r="G417" i="5"/>
  <c r="P416" i="5"/>
  <c r="N416" i="5"/>
  <c r="X416" i="5" s="1"/>
  <c r="G416" i="5"/>
  <c r="X415" i="5"/>
  <c r="P415" i="5"/>
  <c r="N415" i="5"/>
  <c r="G415" i="5"/>
  <c r="P414" i="5"/>
  <c r="N414" i="5"/>
  <c r="X414" i="5" s="1"/>
  <c r="G414" i="5"/>
  <c r="X413" i="5"/>
  <c r="P413" i="5"/>
  <c r="N413" i="5"/>
  <c r="G413" i="5"/>
  <c r="P412" i="5"/>
  <c r="N412" i="5"/>
  <c r="X412" i="5" s="1"/>
  <c r="G412" i="5"/>
  <c r="X411" i="5"/>
  <c r="P411" i="5"/>
  <c r="N411" i="5"/>
  <c r="G411" i="5"/>
  <c r="P410" i="5"/>
  <c r="N410" i="5"/>
  <c r="X410" i="5" s="1"/>
  <c r="G410" i="5"/>
  <c r="X409" i="5"/>
  <c r="P409" i="5"/>
  <c r="N409" i="5"/>
  <c r="G409" i="5"/>
  <c r="P408" i="5"/>
  <c r="N408" i="5"/>
  <c r="X408" i="5" s="1"/>
  <c r="G408" i="5"/>
  <c r="X407" i="5"/>
  <c r="P407" i="5"/>
  <c r="N407" i="5"/>
  <c r="G407" i="5"/>
  <c r="P406" i="5"/>
  <c r="N406" i="5"/>
  <c r="X406" i="5" s="1"/>
  <c r="G406" i="5"/>
  <c r="X405" i="5"/>
  <c r="P405" i="5"/>
  <c r="N405" i="5"/>
  <c r="G405" i="5"/>
  <c r="P404" i="5"/>
  <c r="N404" i="5"/>
  <c r="X404" i="5" s="1"/>
  <c r="G404" i="5"/>
  <c r="X403" i="5"/>
  <c r="P403" i="5"/>
  <c r="N403" i="5"/>
  <c r="G403" i="5"/>
  <c r="P402" i="5"/>
  <c r="N402" i="5"/>
  <c r="X402" i="5" s="1"/>
  <c r="G402" i="5"/>
  <c r="X401" i="5"/>
  <c r="P401" i="5"/>
  <c r="N401" i="5"/>
  <c r="G401" i="5"/>
  <c r="P400" i="5"/>
  <c r="N400" i="5"/>
  <c r="X400" i="5" s="1"/>
  <c r="G400" i="5"/>
  <c r="X399" i="5"/>
  <c r="P399" i="5"/>
  <c r="N399" i="5"/>
  <c r="G399" i="5"/>
  <c r="P398" i="5"/>
  <c r="N398" i="5"/>
  <c r="X398" i="5" s="1"/>
  <c r="G398" i="5"/>
  <c r="X397" i="5"/>
  <c r="P397" i="5"/>
  <c r="N397" i="5"/>
  <c r="G397" i="5"/>
  <c r="P396" i="5"/>
  <c r="N396" i="5"/>
  <c r="X396" i="5" s="1"/>
  <c r="G396" i="5"/>
  <c r="X395" i="5"/>
  <c r="P395" i="5"/>
  <c r="N395" i="5"/>
  <c r="G395" i="5"/>
  <c r="P394" i="5"/>
  <c r="N394" i="5"/>
  <c r="X394" i="5" s="1"/>
  <c r="G394" i="5"/>
  <c r="X393" i="5"/>
  <c r="P393" i="5"/>
  <c r="N393" i="5"/>
  <c r="G393" i="5"/>
  <c r="P392" i="5"/>
  <c r="N392" i="5"/>
  <c r="X392" i="5" s="1"/>
  <c r="G392" i="5"/>
  <c r="X391" i="5"/>
  <c r="P391" i="5"/>
  <c r="N391" i="5"/>
  <c r="G391" i="5"/>
  <c r="P390" i="5"/>
  <c r="N390" i="5"/>
  <c r="X390" i="5" s="1"/>
  <c r="G390" i="5"/>
  <c r="X389" i="5"/>
  <c r="P389" i="5"/>
  <c r="N389" i="5"/>
  <c r="G389" i="5"/>
  <c r="P388" i="5"/>
  <c r="N388" i="5"/>
  <c r="X388" i="5" s="1"/>
  <c r="G388" i="5"/>
  <c r="X387" i="5"/>
  <c r="P387" i="5"/>
  <c r="N387" i="5"/>
  <c r="G387" i="5"/>
  <c r="P386" i="5"/>
  <c r="N386" i="5"/>
  <c r="X386" i="5" s="1"/>
  <c r="G386" i="5"/>
  <c r="X385" i="5"/>
  <c r="P385" i="5"/>
  <c r="N385" i="5"/>
  <c r="G385" i="5"/>
  <c r="P384" i="5"/>
  <c r="N384" i="5"/>
  <c r="X384" i="5" s="1"/>
  <c r="G384" i="5"/>
  <c r="X383" i="5"/>
  <c r="P383" i="5"/>
  <c r="N383" i="5"/>
  <c r="G383" i="5"/>
  <c r="P382" i="5"/>
  <c r="N382" i="5"/>
  <c r="X382" i="5" s="1"/>
  <c r="G382" i="5"/>
  <c r="X381" i="5"/>
  <c r="P381" i="5"/>
  <c r="N381" i="5"/>
  <c r="G381" i="5"/>
  <c r="P380" i="5"/>
  <c r="N380" i="5"/>
  <c r="X380" i="5" s="1"/>
  <c r="G380" i="5"/>
  <c r="X379" i="5"/>
  <c r="P379" i="5"/>
  <c r="N379" i="5"/>
  <c r="X378" i="5"/>
  <c r="P378" i="5"/>
  <c r="N378" i="5"/>
  <c r="G378" i="5"/>
  <c r="X377" i="5"/>
  <c r="P377" i="5"/>
  <c r="N377" i="5"/>
  <c r="G377" i="5"/>
  <c r="Q376" i="5"/>
  <c r="O376" i="5"/>
  <c r="P376" i="5" s="1"/>
  <c r="N376" i="5"/>
  <c r="X376" i="5" s="1"/>
  <c r="G376" i="5"/>
  <c r="P375" i="5"/>
  <c r="N375" i="5"/>
  <c r="X375" i="5" s="1"/>
  <c r="G375" i="5"/>
  <c r="P374" i="5"/>
  <c r="N374" i="5"/>
  <c r="X374" i="5" s="1"/>
  <c r="G374" i="5"/>
  <c r="P373" i="5"/>
  <c r="N373" i="5"/>
  <c r="X373" i="5" s="1"/>
  <c r="G373" i="5"/>
  <c r="P372" i="5"/>
  <c r="N372" i="5"/>
  <c r="X372" i="5" s="1"/>
  <c r="G372" i="5"/>
  <c r="P371" i="5"/>
  <c r="N371" i="5"/>
  <c r="X371" i="5" s="1"/>
  <c r="G371" i="5"/>
  <c r="P370" i="5"/>
  <c r="N370" i="5"/>
  <c r="X370" i="5" s="1"/>
  <c r="G370" i="5"/>
  <c r="P369" i="5"/>
  <c r="N369" i="5"/>
  <c r="X369" i="5" s="1"/>
  <c r="G369" i="5"/>
  <c r="P368" i="5"/>
  <c r="N368" i="5"/>
  <c r="X368" i="5" s="1"/>
  <c r="G368" i="5"/>
  <c r="P367" i="5"/>
  <c r="N367" i="5"/>
  <c r="X367" i="5" s="1"/>
  <c r="G367" i="5"/>
  <c r="P366" i="5"/>
  <c r="N366" i="5"/>
  <c r="X366" i="5" s="1"/>
  <c r="G366" i="5"/>
  <c r="P365" i="5"/>
  <c r="N365" i="5"/>
  <c r="X365" i="5" s="1"/>
  <c r="G365" i="5"/>
  <c r="P364" i="5"/>
  <c r="N364" i="5"/>
  <c r="X364" i="5" s="1"/>
  <c r="G364" i="5"/>
  <c r="P363" i="5"/>
  <c r="N363" i="5"/>
  <c r="X363" i="5" s="1"/>
  <c r="G363" i="5"/>
  <c r="P362" i="5"/>
  <c r="N362" i="5"/>
  <c r="X362" i="5" s="1"/>
  <c r="G362" i="5"/>
  <c r="P361" i="5"/>
  <c r="N361" i="5"/>
  <c r="X361" i="5" s="1"/>
  <c r="G361" i="5"/>
  <c r="P360" i="5"/>
  <c r="N360" i="5"/>
  <c r="X360" i="5" s="1"/>
  <c r="G360" i="5"/>
  <c r="P359" i="5"/>
  <c r="N359" i="5"/>
  <c r="X359" i="5" s="1"/>
  <c r="G359" i="5"/>
  <c r="P358" i="5"/>
  <c r="N358" i="5"/>
  <c r="X358" i="5" s="1"/>
  <c r="G358" i="5"/>
  <c r="P357" i="5"/>
  <c r="N357" i="5"/>
  <c r="X357" i="5" s="1"/>
  <c r="G357" i="5"/>
  <c r="P356" i="5"/>
  <c r="N356" i="5"/>
  <c r="X356" i="5" s="1"/>
  <c r="G356" i="5"/>
  <c r="P355" i="5"/>
  <c r="N355" i="5"/>
  <c r="X355" i="5" s="1"/>
  <c r="G355" i="5"/>
  <c r="P354" i="5"/>
  <c r="N354" i="5"/>
  <c r="X354" i="5" s="1"/>
  <c r="G354" i="5"/>
  <c r="P353" i="5"/>
  <c r="N353" i="5"/>
  <c r="X353" i="5" s="1"/>
  <c r="G353" i="5"/>
  <c r="P352" i="5"/>
  <c r="N352" i="5"/>
  <c r="X352" i="5" s="1"/>
  <c r="G352" i="5"/>
  <c r="P351" i="5"/>
  <c r="N351" i="5"/>
  <c r="X351" i="5" s="1"/>
  <c r="G351" i="5"/>
  <c r="P350" i="5"/>
  <c r="N350" i="5"/>
  <c r="X350" i="5" s="1"/>
  <c r="G350" i="5"/>
  <c r="P349" i="5"/>
  <c r="N349" i="5"/>
  <c r="X349" i="5" s="1"/>
  <c r="G349" i="5"/>
  <c r="P348" i="5"/>
  <c r="N348" i="5"/>
  <c r="X348" i="5" s="1"/>
  <c r="G348" i="5"/>
  <c r="P347" i="5"/>
  <c r="N347" i="5"/>
  <c r="X347" i="5" s="1"/>
  <c r="G347" i="5"/>
  <c r="P346" i="5"/>
  <c r="N346" i="5"/>
  <c r="X346" i="5" s="1"/>
  <c r="G346" i="5"/>
  <c r="P345" i="5"/>
  <c r="N345" i="5"/>
  <c r="X345" i="5" s="1"/>
  <c r="G345" i="5"/>
  <c r="P344" i="5"/>
  <c r="N344" i="5"/>
  <c r="X344" i="5" s="1"/>
  <c r="G344" i="5"/>
  <c r="P343" i="5"/>
  <c r="N343" i="5"/>
  <c r="X343" i="5" s="1"/>
  <c r="G343" i="5"/>
  <c r="P342" i="5"/>
  <c r="N342" i="5"/>
  <c r="X342" i="5" s="1"/>
  <c r="G342" i="5"/>
  <c r="P341" i="5"/>
  <c r="N341" i="5"/>
  <c r="X341" i="5" s="1"/>
  <c r="G341" i="5"/>
  <c r="P340" i="5"/>
  <c r="N340" i="5"/>
  <c r="X340" i="5" s="1"/>
  <c r="G340" i="5"/>
  <c r="P339" i="5"/>
  <c r="N339" i="5"/>
  <c r="X339" i="5" s="1"/>
  <c r="G339" i="5"/>
  <c r="P338" i="5"/>
  <c r="N338" i="5"/>
  <c r="X338" i="5" s="1"/>
  <c r="G338" i="5"/>
  <c r="P337" i="5"/>
  <c r="N337" i="5"/>
  <c r="X337" i="5" s="1"/>
  <c r="G337" i="5"/>
  <c r="P336" i="5"/>
  <c r="N336" i="5"/>
  <c r="X336" i="5" s="1"/>
  <c r="G336" i="5"/>
  <c r="P335" i="5"/>
  <c r="N335" i="5"/>
  <c r="X335" i="5" s="1"/>
  <c r="G335" i="5"/>
  <c r="P334" i="5"/>
  <c r="N334" i="5"/>
  <c r="X334" i="5" s="1"/>
  <c r="G334" i="5"/>
  <c r="P333" i="5"/>
  <c r="N333" i="5"/>
  <c r="X333" i="5" s="1"/>
  <c r="G333" i="5"/>
  <c r="P332" i="5"/>
  <c r="N332" i="5"/>
  <c r="X332" i="5" s="1"/>
  <c r="G332" i="5"/>
  <c r="P331" i="5"/>
  <c r="N331" i="5"/>
  <c r="X331" i="5" s="1"/>
  <c r="Q330" i="5"/>
  <c r="O330" i="5"/>
  <c r="P330" i="5" s="1"/>
  <c r="N330" i="5"/>
  <c r="X330" i="5" s="1"/>
  <c r="G330" i="5"/>
  <c r="X329" i="5"/>
  <c r="P329" i="5"/>
  <c r="O329" i="5"/>
  <c r="N329" i="5"/>
  <c r="P328" i="5"/>
  <c r="N328" i="5"/>
  <c r="X328" i="5" s="1"/>
  <c r="Q327" i="5"/>
  <c r="P327" i="5"/>
  <c r="N327" i="5"/>
  <c r="X327" i="5" s="1"/>
  <c r="P326" i="5"/>
  <c r="N326" i="5"/>
  <c r="X326" i="5" s="1"/>
  <c r="X325" i="5"/>
  <c r="P325" i="5"/>
  <c r="N325" i="5"/>
  <c r="X324" i="5"/>
  <c r="P324" i="5"/>
  <c r="N324" i="5"/>
  <c r="X323" i="5"/>
  <c r="Q323" i="5"/>
  <c r="P323" i="5"/>
  <c r="N323" i="5"/>
  <c r="P322" i="5"/>
  <c r="N322" i="5"/>
  <c r="X322" i="5" s="1"/>
  <c r="P321" i="5"/>
  <c r="N321" i="5"/>
  <c r="X321" i="5" s="1"/>
  <c r="X320" i="5"/>
  <c r="P320" i="5"/>
  <c r="N320" i="5"/>
  <c r="P319" i="5"/>
  <c r="N319" i="5"/>
  <c r="X319" i="5" s="1"/>
  <c r="X318" i="5"/>
  <c r="P318" i="5"/>
  <c r="N318" i="5"/>
  <c r="P317" i="5"/>
  <c r="N317" i="5"/>
  <c r="X317" i="5" s="1"/>
  <c r="X316" i="5"/>
  <c r="P316" i="5"/>
  <c r="N316" i="5"/>
  <c r="P315" i="5"/>
  <c r="N315" i="5"/>
  <c r="X315" i="5" s="1"/>
  <c r="X314" i="5"/>
  <c r="P314" i="5"/>
  <c r="N314" i="5"/>
  <c r="P313" i="5"/>
  <c r="N313" i="5"/>
  <c r="X313" i="5" s="1"/>
  <c r="X312" i="5"/>
  <c r="P312" i="5"/>
  <c r="N312" i="5"/>
  <c r="P311" i="5"/>
  <c r="N311" i="5"/>
  <c r="X311" i="5" s="1"/>
  <c r="X310" i="5"/>
  <c r="P310" i="5"/>
  <c r="N310" i="5"/>
  <c r="P309" i="5"/>
  <c r="N309" i="5"/>
  <c r="X309" i="5" s="1"/>
  <c r="G309" i="5"/>
  <c r="G310" i="5" s="1"/>
  <c r="G311" i="5" s="1"/>
  <c r="G312" i="5" s="1"/>
  <c r="G313" i="5" s="1"/>
  <c r="G314" i="5" s="1"/>
  <c r="G315" i="5" s="1"/>
  <c r="G316" i="5" s="1"/>
  <c r="G317" i="5" s="1"/>
  <c r="G318" i="5" s="1"/>
  <c r="G319" i="5" s="1"/>
  <c r="G320" i="5" s="1"/>
  <c r="X308" i="5"/>
  <c r="P308" i="5"/>
  <c r="N308" i="5"/>
  <c r="G308" i="5"/>
  <c r="P307" i="5"/>
  <c r="N307" i="5"/>
  <c r="X307" i="5" s="1"/>
  <c r="X306" i="5"/>
  <c r="P306" i="5"/>
  <c r="N306" i="5"/>
  <c r="Q305" i="5"/>
  <c r="O305" i="5"/>
  <c r="P305" i="5" s="1"/>
  <c r="N305" i="5"/>
  <c r="X305" i="5" s="1"/>
  <c r="G305" i="5"/>
  <c r="G306" i="5" s="1"/>
  <c r="P304" i="5"/>
  <c r="N304" i="5"/>
  <c r="X304" i="5" s="1"/>
  <c r="Q303" i="5"/>
  <c r="O303" i="5"/>
  <c r="P303" i="5" s="1"/>
  <c r="N303" i="5"/>
  <c r="X303" i="5" s="1"/>
  <c r="P302" i="5"/>
  <c r="N302" i="5"/>
  <c r="X302" i="5" s="1"/>
  <c r="P301" i="5"/>
  <c r="N301" i="5"/>
  <c r="X301" i="5" s="1"/>
  <c r="P300" i="5"/>
  <c r="N300" i="5"/>
  <c r="X300" i="5" s="1"/>
  <c r="P299" i="5"/>
  <c r="N299" i="5"/>
  <c r="X299" i="5" s="1"/>
  <c r="P298" i="5"/>
  <c r="N298" i="5"/>
  <c r="X298" i="5" s="1"/>
  <c r="P297" i="5"/>
  <c r="N297" i="5"/>
  <c r="X297" i="5" s="1"/>
  <c r="P296" i="5"/>
  <c r="N296" i="5"/>
  <c r="X296" i="5" s="1"/>
  <c r="P295" i="5"/>
  <c r="N295" i="5"/>
  <c r="X295" i="5" s="1"/>
  <c r="P294" i="5"/>
  <c r="N294" i="5"/>
  <c r="X294" i="5" s="1"/>
  <c r="P293" i="5"/>
  <c r="N293" i="5"/>
  <c r="X293" i="5" s="1"/>
  <c r="P292" i="5"/>
  <c r="N292" i="5"/>
  <c r="X292" i="5" s="1"/>
  <c r="P291" i="5"/>
  <c r="N291" i="5"/>
  <c r="X291" i="5" s="1"/>
  <c r="G291" i="5"/>
  <c r="G292" i="5" s="1"/>
  <c r="G293" i="5" s="1"/>
  <c r="G294" i="5" s="1"/>
  <c r="G295" i="5" s="1"/>
  <c r="G296" i="5" s="1"/>
  <c r="G297" i="5" s="1"/>
  <c r="G298" i="5" s="1"/>
  <c r="G299" i="5" s="1"/>
  <c r="G300" i="5" s="1"/>
  <c r="G301" i="5" s="1"/>
  <c r="G302" i="5" s="1"/>
  <c r="G303" i="5" s="1"/>
  <c r="P290" i="5"/>
  <c r="N290" i="5"/>
  <c r="X290" i="5" s="1"/>
  <c r="G290" i="5"/>
  <c r="P289" i="5"/>
  <c r="N289" i="5"/>
  <c r="X289" i="5" s="1"/>
  <c r="P288" i="5"/>
  <c r="N288" i="5"/>
  <c r="X288" i="5" s="1"/>
  <c r="P287" i="5"/>
  <c r="N287" i="5"/>
  <c r="X287" i="5" s="1"/>
  <c r="X286" i="5"/>
  <c r="P286" i="5"/>
  <c r="N286" i="5"/>
  <c r="P285" i="5"/>
  <c r="N285" i="5"/>
  <c r="X285" i="5" s="1"/>
  <c r="P284" i="5"/>
  <c r="N284" i="5"/>
  <c r="X284" i="5" s="1"/>
  <c r="X283" i="5"/>
  <c r="P283" i="5"/>
  <c r="N283" i="5"/>
  <c r="X282" i="5"/>
  <c r="P282" i="5"/>
  <c r="N282" i="5"/>
  <c r="P281" i="5"/>
  <c r="N281" i="5"/>
  <c r="X281" i="5" s="1"/>
  <c r="P280" i="5"/>
  <c r="N280" i="5"/>
  <c r="X280" i="5" s="1"/>
  <c r="P279" i="5"/>
  <c r="N279" i="5"/>
  <c r="X279" i="5" s="1"/>
  <c r="X278" i="5"/>
  <c r="P278" i="5"/>
  <c r="N278" i="5"/>
  <c r="P277" i="5"/>
  <c r="N277" i="5"/>
  <c r="X277" i="5" s="1"/>
  <c r="P276" i="5"/>
  <c r="N276" i="5"/>
  <c r="X276" i="5" s="1"/>
  <c r="X275" i="5"/>
  <c r="P275" i="5"/>
  <c r="N275" i="5"/>
  <c r="X274" i="5"/>
  <c r="P274" i="5"/>
  <c r="N274" i="5"/>
  <c r="P273" i="5"/>
  <c r="N273" i="5"/>
  <c r="X273" i="5" s="1"/>
  <c r="P272" i="5"/>
  <c r="N272" i="5"/>
  <c r="X272" i="5" s="1"/>
  <c r="Q271" i="5"/>
  <c r="O271" i="5"/>
  <c r="P271" i="5" s="1"/>
  <c r="N271" i="5"/>
  <c r="X271" i="5" s="1"/>
  <c r="P270" i="5"/>
  <c r="N270" i="5"/>
  <c r="X270" i="5" s="1"/>
  <c r="P269" i="5"/>
  <c r="N269" i="5"/>
  <c r="X269" i="5" s="1"/>
  <c r="X268" i="5"/>
  <c r="P268" i="5"/>
  <c r="N268" i="5"/>
  <c r="P267" i="5"/>
  <c r="N267" i="5"/>
  <c r="X267" i="5" s="1"/>
  <c r="P266" i="5"/>
  <c r="N266" i="5"/>
  <c r="X266" i="5" s="1"/>
  <c r="X265" i="5"/>
  <c r="P265" i="5"/>
  <c r="N265" i="5"/>
  <c r="X264" i="5"/>
  <c r="P264" i="5"/>
  <c r="N264" i="5"/>
  <c r="P263" i="5"/>
  <c r="N263" i="5"/>
  <c r="X263" i="5" s="1"/>
  <c r="P262" i="5"/>
  <c r="N262" i="5"/>
  <c r="X262" i="5" s="1"/>
  <c r="P261" i="5"/>
  <c r="N261" i="5"/>
  <c r="X261" i="5" s="1"/>
  <c r="X260" i="5"/>
  <c r="P260" i="5"/>
  <c r="N260" i="5"/>
  <c r="P259" i="5"/>
  <c r="N259" i="5"/>
  <c r="X259" i="5" s="1"/>
  <c r="P258" i="5"/>
  <c r="N258" i="5"/>
  <c r="X258" i="5" s="1"/>
  <c r="X257" i="5"/>
  <c r="P257" i="5"/>
  <c r="N257" i="5"/>
  <c r="X256" i="5"/>
  <c r="P256" i="5"/>
  <c r="N256" i="5"/>
  <c r="P255" i="5"/>
  <c r="N255" i="5"/>
  <c r="X255" i="5" s="1"/>
  <c r="P254" i="5"/>
  <c r="N254" i="5"/>
  <c r="X254" i="5" s="1"/>
  <c r="P253" i="5"/>
  <c r="N253" i="5"/>
  <c r="X253" i="5" s="1"/>
  <c r="X252" i="5"/>
  <c r="P252" i="5"/>
  <c r="N252" i="5"/>
  <c r="P251" i="5"/>
  <c r="N251" i="5"/>
  <c r="X251" i="5" s="1"/>
  <c r="P250" i="5"/>
  <c r="N250" i="5"/>
  <c r="X250" i="5" s="1"/>
  <c r="X249" i="5"/>
  <c r="P249" i="5"/>
  <c r="N249" i="5"/>
  <c r="X248" i="5"/>
  <c r="P248" i="5"/>
  <c r="N248" i="5"/>
  <c r="P247" i="5"/>
  <c r="N247" i="5"/>
  <c r="X247" i="5" s="1"/>
  <c r="P246" i="5"/>
  <c r="N246" i="5"/>
  <c r="X246" i="5" s="1"/>
  <c r="P245" i="5"/>
  <c r="N245" i="5"/>
  <c r="X245" i="5" s="1"/>
  <c r="X244" i="5"/>
  <c r="P244" i="5"/>
  <c r="N244" i="5"/>
  <c r="P243" i="5"/>
  <c r="N243" i="5"/>
  <c r="X243" i="5" s="1"/>
  <c r="P242" i="5"/>
  <c r="N242" i="5"/>
  <c r="X242" i="5" s="1"/>
  <c r="X241" i="5"/>
  <c r="P241" i="5"/>
  <c r="N241" i="5"/>
  <c r="X240" i="5"/>
  <c r="P240" i="5"/>
  <c r="N240" i="5"/>
  <c r="P239" i="5"/>
  <c r="N239" i="5"/>
  <c r="X239" i="5" s="1"/>
  <c r="P238" i="5"/>
  <c r="N238" i="5"/>
  <c r="X238" i="5" s="1"/>
  <c r="P237" i="5"/>
  <c r="N237" i="5"/>
  <c r="X237" i="5" s="1"/>
  <c r="X236" i="5"/>
  <c r="P236" i="5"/>
  <c r="N236" i="5"/>
  <c r="P235" i="5"/>
  <c r="N235" i="5"/>
  <c r="X235" i="5" s="1"/>
  <c r="P234" i="5"/>
  <c r="N234" i="5"/>
  <c r="X234" i="5" s="1"/>
  <c r="X233" i="5"/>
  <c r="P233" i="5"/>
  <c r="N233" i="5"/>
  <c r="X232" i="5"/>
  <c r="P232" i="5"/>
  <c r="N232" i="5"/>
  <c r="P231" i="5"/>
  <c r="N231" i="5"/>
  <c r="X231" i="5" s="1"/>
  <c r="P230" i="5"/>
  <c r="N230" i="5"/>
  <c r="X230" i="5" s="1"/>
  <c r="P229" i="5"/>
  <c r="N229" i="5"/>
  <c r="X229" i="5" s="1"/>
  <c r="X228" i="5"/>
  <c r="P228" i="5"/>
  <c r="N228" i="5"/>
  <c r="P227" i="5"/>
  <c r="N227" i="5"/>
  <c r="X227" i="5" s="1"/>
  <c r="P226" i="5"/>
  <c r="N226" i="5"/>
  <c r="X226" i="5" s="1"/>
  <c r="X225" i="5"/>
  <c r="P225" i="5"/>
  <c r="N225" i="5"/>
  <c r="X224" i="5"/>
  <c r="P224" i="5"/>
  <c r="N224" i="5"/>
  <c r="P223" i="5"/>
  <c r="N223" i="5"/>
  <c r="X223" i="5" s="1"/>
  <c r="P222" i="5"/>
  <c r="N222" i="5"/>
  <c r="X222" i="5" s="1"/>
  <c r="P221" i="5"/>
  <c r="N221" i="5"/>
  <c r="X221" i="5" s="1"/>
  <c r="X220" i="5"/>
  <c r="P220" i="5"/>
  <c r="N220" i="5"/>
  <c r="P219" i="5"/>
  <c r="N219" i="5"/>
  <c r="X219" i="5" s="1"/>
  <c r="P218" i="5"/>
  <c r="N218" i="5"/>
  <c r="X218" i="5" s="1"/>
  <c r="X217" i="5"/>
  <c r="P217" i="5"/>
  <c r="N217" i="5"/>
  <c r="X216" i="5"/>
  <c r="N216" i="5"/>
  <c r="N215" i="5"/>
  <c r="X215" i="5" s="1"/>
  <c r="N214" i="5"/>
  <c r="X214" i="5" s="1"/>
  <c r="N213" i="5"/>
  <c r="X213" i="5" s="1"/>
  <c r="X212" i="5"/>
  <c r="N212" i="5"/>
  <c r="N211" i="5"/>
  <c r="X211" i="5" s="1"/>
  <c r="N210" i="5"/>
  <c r="X210" i="5" s="1"/>
  <c r="N209" i="5"/>
  <c r="X209" i="5" s="1"/>
  <c r="X208" i="5"/>
  <c r="N208" i="5"/>
  <c r="N207" i="5"/>
  <c r="X207" i="5" s="1"/>
  <c r="N206" i="5"/>
  <c r="X206" i="5" s="1"/>
  <c r="N205" i="5"/>
  <c r="X205" i="5" s="1"/>
  <c r="X204" i="5"/>
  <c r="N204" i="5"/>
  <c r="N203" i="5"/>
  <c r="X203" i="5" s="1"/>
  <c r="N202" i="5"/>
  <c r="X202" i="5" s="1"/>
  <c r="N201" i="5"/>
  <c r="X201" i="5" s="1"/>
  <c r="X200" i="5"/>
  <c r="N200" i="5"/>
  <c r="N199" i="5"/>
  <c r="X199" i="5" s="1"/>
  <c r="N198" i="5"/>
  <c r="X198" i="5" s="1"/>
  <c r="N197" i="5"/>
  <c r="X197" i="5" s="1"/>
  <c r="X196" i="5"/>
  <c r="N196" i="5"/>
  <c r="N195" i="5"/>
  <c r="X195" i="5" s="1"/>
  <c r="N194" i="5"/>
  <c r="X194" i="5" s="1"/>
  <c r="N193" i="5"/>
  <c r="X193" i="5" s="1"/>
  <c r="X192" i="5"/>
  <c r="N192" i="5"/>
  <c r="N191" i="5"/>
  <c r="X191" i="5" s="1"/>
  <c r="N190" i="5"/>
  <c r="X190" i="5" s="1"/>
  <c r="N189" i="5"/>
  <c r="X189" i="5" s="1"/>
  <c r="X188" i="5"/>
  <c r="N188" i="5"/>
  <c r="N187" i="5"/>
  <c r="X187" i="5" s="1"/>
  <c r="N186" i="5"/>
  <c r="X186" i="5" s="1"/>
  <c r="N185" i="5"/>
  <c r="X185" i="5" s="1"/>
  <c r="X184" i="5"/>
  <c r="N184" i="5"/>
  <c r="N183" i="5"/>
  <c r="X183" i="5" s="1"/>
  <c r="N182" i="5"/>
  <c r="X182" i="5" s="1"/>
  <c r="N181" i="5"/>
  <c r="X181" i="5" s="1"/>
  <c r="X180" i="5"/>
  <c r="N180" i="5"/>
  <c r="N179" i="5"/>
  <c r="X179" i="5" s="1"/>
  <c r="N178" i="5"/>
  <c r="X178" i="5" s="1"/>
  <c r="N177" i="5"/>
  <c r="X177" i="5" s="1"/>
  <c r="X176" i="5"/>
  <c r="N176" i="5"/>
  <c r="N175" i="5"/>
  <c r="X175" i="5" s="1"/>
  <c r="N174" i="5"/>
  <c r="X174" i="5" s="1"/>
  <c r="N173" i="5"/>
  <c r="X173" i="5" s="1"/>
  <c r="X172" i="5"/>
  <c r="N172" i="5"/>
  <c r="N171" i="5"/>
  <c r="X171" i="5" s="1"/>
  <c r="N170" i="5"/>
  <c r="X170" i="5" s="1"/>
  <c r="N169" i="5"/>
  <c r="X169" i="5" s="1"/>
  <c r="X168" i="5"/>
  <c r="N168" i="5"/>
  <c r="N167" i="5"/>
  <c r="X167" i="5" s="1"/>
  <c r="N166" i="5"/>
  <c r="X166" i="5" s="1"/>
  <c r="N165" i="5"/>
  <c r="X165" i="5" s="1"/>
  <c r="A2" i="5"/>
  <c r="L59" i="4"/>
  <c r="L58" i="4"/>
  <c r="L57" i="4"/>
  <c r="L56" i="4"/>
  <c r="L55" i="4"/>
  <c r="L54" i="4"/>
  <c r="L53" i="4"/>
  <c r="L52" i="4"/>
  <c r="L51" i="4"/>
  <c r="L50" i="4"/>
  <c r="L49" i="4"/>
  <c r="L48" i="4"/>
  <c r="L47" i="4"/>
  <c r="L46" i="4"/>
  <c r="L45" i="4"/>
  <c r="L44" i="4"/>
  <c r="L43" i="4"/>
  <c r="L42" i="4"/>
  <c r="L41" i="4"/>
  <c r="L40" i="4"/>
  <c r="L39" i="4"/>
  <c r="L38" i="4"/>
  <c r="L37" i="4"/>
  <c r="L36" i="4"/>
  <c r="L35" i="4"/>
  <c r="L34" i="4"/>
  <c r="L33" i="4"/>
  <c r="L32" i="4"/>
  <c r="L31" i="4"/>
  <c r="P509" i="5" l="1"/>
  <c r="X427" i="5"/>
  <c r="P513" i="5"/>
  <c r="X507" i="5"/>
  <c r="X487" i="5"/>
  <c r="X511" i="5"/>
</calcChain>
</file>

<file path=xl/sharedStrings.xml><?xml version="1.0" encoding="utf-8"?>
<sst xmlns="http://schemas.openxmlformats.org/spreadsheetml/2006/main" count="103" uniqueCount="76">
  <si>
    <t>Source: Agriculture and Agri-Food Canada &amp; CanFax</t>
  </si>
  <si>
    <t xml:space="preserve">Most of the data is now from a spreadsheet mailed by Agriculture and Agri-Food Canada </t>
  </si>
  <si>
    <t>Also, the CanFax production numbers are from the CanFax Weekly Report</t>
  </si>
  <si>
    <t>Historic:</t>
  </si>
  <si>
    <t>http://www.agr.gc.ca/redmeat/index_eng.htm</t>
  </si>
  <si>
    <t>Hog statistics at a Glance - Canada (Agriculture and Agri-Food Canada)</t>
  </si>
  <si>
    <t xml:space="preserve">   as of January 2019, we are no longer using year ago carcass weight and pork production numbers from "Hog Statistics at a Glance"   Carcass weights year ago according to Canadian staff: (ie. December 2017 in the December 29, 2018 reports) "the carcass weight in the supply sheet is the amount for November 2017. We use the same weight as the previous month until we release the monthly condemnations (which is a month behind) at the end of the month. By the end of January we will release the monthly condemnations for December which will include the carcass weight and it will change in the supply sheet"... "we use the same month in the previous year as the current year for comparative purposes."</t>
  </si>
  <si>
    <t>Report W007 (Agriculture and Agri-Food Canada)</t>
  </si>
  <si>
    <t>Data used to be found in WA_LS718, now data is from: http://www.agr.gc.ca/redmeat/index_eng.htm</t>
  </si>
  <si>
    <t>1st report of Canada FI slaughter we used was Jan 2, 1999 (with year ago data)</t>
  </si>
  <si>
    <r>
      <t xml:space="preserve">Dressed weights were switched to weekly data available at the following link: </t>
    </r>
    <r>
      <rPr>
        <b/>
        <sz val="10"/>
        <rFont val="Arial"/>
        <family val="2"/>
      </rPr>
      <t>HTML - 009H - Hog average warm carcass weights from federally inspected plants, by region</t>
    </r>
  </si>
  <si>
    <t>https://agriculture.canada.ca/en/market-information-system/rp/index-eng.cfm?action=rR&amp;promptLevel=1&amp;pdctc=0&amp;r=341&amp;debugcodes=0&amp;p_88=147485&amp;report_format_type_code=41&amp;p_464=&amp;p_70=23094&amp;btnNext=Next#wb-cont</t>
  </si>
  <si>
    <t>Complete data was available through 2021. Calculated pork production no longer matches reported pork production due to the change in weekly dressed weights.</t>
  </si>
  <si>
    <t xml:space="preserve">Reported numbers are tracked in addition to calculated numbers when the two are not equal.   </t>
  </si>
  <si>
    <t>Data from year ago and prior dates have been revised when available.  This includes:</t>
  </si>
  <si>
    <t xml:space="preserve">   Hog slaughter, YTD sow slaughter, and YTD hog slaughter, YTD production</t>
  </si>
  <si>
    <t>Revised data is not availble for sow slaughter, pork production or CanFax production numbers.</t>
  </si>
  <si>
    <t>Sow/Boar slaughter was only sow slaughter prior to 3/24/07</t>
  </si>
  <si>
    <t>Notes:</t>
  </si>
  <si>
    <t>On 10/12/09 revisions were made to 2009 sow slaughter using data emailed from Canada.  YTD revisions were not provided.</t>
  </si>
  <si>
    <t>Pork Production</t>
  </si>
  <si>
    <t xml:space="preserve">Note from Canada: Pork production is an estimate.  It is calculated from slaughter using an annual average </t>
  </si>
  <si>
    <t>Canada slaughter hog weight, which is revised annually.</t>
  </si>
  <si>
    <t>Sow Buyout Slaughter</t>
  </si>
  <si>
    <t>Feb 2009 Canada changed their average carcass weight for hogs.  I has been 88 kg for about 7 years but is now 93.5 kg.</t>
  </si>
  <si>
    <t>Cumulative</t>
  </si>
  <si>
    <t>Weekly</t>
  </si>
  <si>
    <t>June 2013 Canada carcass weight for hogs changed to 98.3 kg &amp; April 2014 to 99.9 followed by 99.4</t>
  </si>
  <si>
    <t>February 2017 Carcass weights became warm carcass weights</t>
  </si>
  <si>
    <t>Sow Slaughter</t>
  </si>
  <si>
    <t>Note from Canada: The estimated sow slaughter is a combination of actual weekly sow slaughter reported by plants plus estimated sow slaughter for other plants that don't breakout the sow slaughter from market hog slaughter.  This is fairly easy to do in Canada since we have few federally inspected plants in Canada that slaughter sows.   The estimate is based on discussions with plant mangers and inspectors</t>
  </si>
  <si>
    <t>Cull Sow Breeding Program</t>
  </si>
  <si>
    <t xml:space="preserve">    The Cull Sow Breeding Program began April 14, 2008.  The total number slaughtered under this program was ?????</t>
  </si>
  <si>
    <t>Reported sow slaughter data in this file does not include sows slaughtered under the Cull Sow Breeding Program.</t>
  </si>
  <si>
    <t>The reported sows slaughterd under the Cull Sow Breeding Program are listed to the right&gt;</t>
  </si>
  <si>
    <t xml:space="preserve">The data go back to June 21 when Stats Canada first started to report it.  Only cumulative numbers were reported.  </t>
  </si>
  <si>
    <t xml:space="preserve">Note from Steve Meyer: The June 21 report is the first data we have but the data run back to April 14.  I don't know how best to divide the 19,487 head across the period from April 14 to June 12.  That period covers 10 weeks so dividing by 10 would give you 1949/week.  That's not an unreasonable number if you wanted to do it that way. </t>
  </si>
  <si>
    <t>Year To Date</t>
  </si>
  <si>
    <t xml:space="preserve">  Reported totals are only shown if they differ from the calculated totals.</t>
  </si>
  <si>
    <t>Column added to convert the reported pork production in metric tons to million pounds</t>
  </si>
  <si>
    <t>Columns added for weekly slaughter weights based on new data available.</t>
  </si>
  <si>
    <t>Criteria - 009H - Hog average warm carcass weights from federally inspected plants, by region</t>
  </si>
  <si>
    <t>Weekly Slaughter Weights Source:</t>
  </si>
  <si>
    <t>https://agriculture.canada.ca/en/market-information-system/rp/index-eng.cfm?action=pR&amp;r=341&amp;pdctc=0</t>
  </si>
  <si>
    <t>British Columbia - Alberta</t>
  </si>
  <si>
    <t>Saskatchewan - Manitoba</t>
  </si>
  <si>
    <t xml:space="preserve">West </t>
  </si>
  <si>
    <t>East</t>
  </si>
  <si>
    <t>Canada</t>
  </si>
  <si>
    <t>(kg)</t>
  </si>
  <si>
    <t>Weekly Federally Inspected Canadian Hogs</t>
  </si>
  <si>
    <t>Slaughter (head)</t>
  </si>
  <si>
    <t xml:space="preserve">  Production Estimate</t>
  </si>
  <si>
    <t>Year to Date</t>
  </si>
  <si>
    <t xml:space="preserve">Canada FI Pork Production </t>
  </si>
  <si>
    <t>FI &amp; provincial</t>
  </si>
  <si>
    <t>Canada FI Hog Slaughter</t>
  </si>
  <si>
    <t>(mil. lbs)</t>
  </si>
  <si>
    <t>(metric tons)</t>
  </si>
  <si>
    <t>Warm Carcass</t>
  </si>
  <si>
    <t>Difference</t>
  </si>
  <si>
    <t>Market</t>
  </si>
  <si>
    <t xml:space="preserve">Sows/Boar </t>
  </si>
  <si>
    <t>Total Hogs</t>
  </si>
  <si>
    <t>CanFax</t>
  </si>
  <si>
    <r>
      <t>Stats Canada *</t>
    </r>
    <r>
      <rPr>
        <i/>
        <sz val="9"/>
        <color indexed="8"/>
        <rFont val="Arial"/>
        <family val="2"/>
      </rPr>
      <t>see notes page</t>
    </r>
  </si>
  <si>
    <t>Avg Weight</t>
  </si>
  <si>
    <t>FI Hog</t>
  </si>
  <si>
    <t>Sows/Boar</t>
  </si>
  <si>
    <t xml:space="preserve"> Hogs</t>
  </si>
  <si>
    <t>Sows</t>
  </si>
  <si>
    <t>Boars</t>
  </si>
  <si>
    <t>(calculated)</t>
  </si>
  <si>
    <t>(reported)</t>
  </si>
  <si>
    <t>This Week</t>
  </si>
  <si>
    <t>Slaughter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</si>
</sst>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409]mmmm\ d\,\ yyyy;@"/>
    <numFmt numFmtId="165" formatCode="mm/dd/yy"/>
    <numFmt numFmtId="166" formatCode="0.0"/>
    <numFmt numFmtId="167" formatCode="#,##0.0"/>
  </numFmts>
  <fonts count="28" x14ac:knownFonts="1">
    <font>
      <sz val="11"/>
      <color theme="1"/>
      <name val="Aptos Narrow"/>
      <family val="2"/>
      <scheme val="minor"/>
    </font>
    <font>
      <sz val="10"/>
      <name val="Arial"/>
      <family val="2"/>
    </font>
    <font>
      <sz val="10"/>
      <color theme="1" tint="0.499984740745262"/>
      <name val="Arial"/>
      <family val="2"/>
    </font>
    <font>
      <u/>
      <sz val="10"/>
      <color theme="10"/>
      <name val="Arial"/>
      <family val="2"/>
    </font>
    <font>
      <b/>
      <sz val="10"/>
      <name val="Arial"/>
      <family val="2"/>
    </font>
    <font>
      <u/>
      <sz val="10"/>
      <name val="Arial"/>
      <family val="2"/>
    </font>
    <font>
      <b/>
      <sz val="12"/>
      <name val="Arial"/>
      <family val="2"/>
    </font>
    <font>
      <b/>
      <sz val="10"/>
      <color indexed="8"/>
      <name val="Arial"/>
      <family val="2"/>
    </font>
    <font>
      <sz val="10"/>
      <color indexed="8"/>
      <name val="Arial"/>
      <family val="2"/>
    </font>
    <font>
      <sz val="8"/>
      <color theme="0" tint="-0.499984740745262"/>
      <name val="Arial"/>
      <family val="2"/>
    </font>
    <font>
      <sz val="8"/>
      <name val="Arial"/>
      <family val="2"/>
    </font>
    <font>
      <sz val="11"/>
      <color theme="0" tint="-0.499984740745262"/>
      <name val="Arial"/>
      <family val="2"/>
    </font>
    <font>
      <sz val="11"/>
      <name val="Arial"/>
      <family val="2"/>
    </font>
    <font>
      <sz val="8"/>
      <color indexed="8"/>
      <name val="Arial"/>
      <family val="2"/>
    </font>
    <font>
      <b/>
      <sz val="11"/>
      <name val="Arial"/>
      <family val="2"/>
    </font>
    <font>
      <sz val="11"/>
      <color indexed="8"/>
      <name val="Arial"/>
      <family val="2"/>
    </font>
    <font>
      <sz val="10"/>
      <color theme="0" tint="-0.499984740745262"/>
      <name val="Arial"/>
      <family val="2"/>
    </font>
    <font>
      <sz val="9"/>
      <color indexed="8"/>
      <name val="Arial"/>
      <family val="2"/>
    </font>
    <font>
      <b/>
      <sz val="8"/>
      <color theme="0" tint="-0.499984740745262"/>
      <name val="Arial"/>
      <family val="2"/>
    </font>
    <font>
      <b/>
      <sz val="8"/>
      <color indexed="8"/>
      <name val="Arial"/>
      <family val="2"/>
    </font>
    <font>
      <i/>
      <sz val="9"/>
      <color indexed="8"/>
      <name val="Arial"/>
      <family val="2"/>
    </font>
    <font>
      <b/>
      <sz val="8"/>
      <name val="Arial"/>
      <family val="2"/>
    </font>
    <font>
      <i/>
      <sz val="9"/>
      <name val="Arial"/>
      <family val="2"/>
    </font>
    <font>
      <sz val="10"/>
      <color indexed="23"/>
      <name val="Arial"/>
      <family val="2"/>
    </font>
    <font>
      <sz val="10"/>
      <color indexed="17"/>
      <name val="Arial"/>
      <family val="2"/>
    </font>
    <font>
      <sz val="10"/>
      <color indexed="12"/>
      <name val="Arial"/>
      <family val="2"/>
    </font>
    <font>
      <sz val="10"/>
      <color rgb="FF0000FF"/>
      <name val="Arial"/>
      <family val="2"/>
    </font>
    <font>
      <sz val="10"/>
      <color theme="3"/>
      <name val="Arial"/>
      <family val="2"/>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s>
  <cellStyleXfs count="4">
    <xf numFmtId="0" fontId="0" fillId="0" borderId="0"/>
    <xf numFmtId="0" fontId="1" fillId="0" borderId="0"/>
    <xf numFmtId="0" fontId="3" fillId="0" borderId="0" applyNumberFormat="0" applyFill="0" applyBorder="0" applyAlignment="0" applyProtection="0"/>
    <xf numFmtId="43" fontId="1" fillId="0" borderId="0" applyFont="0" applyFill="0" applyBorder="0" applyAlignment="0" applyProtection="0"/>
  </cellStyleXfs>
  <cellXfs count="103">
    <xf numFmtId="0" fontId="0" fillId="0" borderId="0" xfId="0"/>
    <xf numFmtId="0" fontId="1" fillId="0" borderId="0" xfId="1"/>
    <xf numFmtId="0" fontId="2" fillId="0" borderId="0" xfId="1" applyFont="1"/>
    <xf numFmtId="0" fontId="3" fillId="0" borderId="0" xfId="2"/>
    <xf numFmtId="0" fontId="2" fillId="0" borderId="0" xfId="1" applyFont="1" applyAlignment="1">
      <alignment wrapText="1"/>
    </xf>
    <xf numFmtId="0" fontId="1" fillId="0" borderId="0" xfId="1" applyAlignment="1">
      <alignment wrapText="1"/>
    </xf>
    <xf numFmtId="164" fontId="1" fillId="0" borderId="0" xfId="1" applyNumberFormat="1" applyAlignment="1">
      <alignment horizontal="left"/>
    </xf>
    <xf numFmtId="0" fontId="3" fillId="0" borderId="0" xfId="2" applyBorder="1" applyAlignment="1"/>
    <xf numFmtId="0" fontId="5" fillId="0" borderId="0" xfId="1" applyFont="1"/>
    <xf numFmtId="165" fontId="1" fillId="0" borderId="0" xfId="1" applyNumberFormat="1"/>
    <xf numFmtId="0" fontId="1" fillId="0" borderId="1" xfId="1" applyBorder="1"/>
    <xf numFmtId="0" fontId="1" fillId="0" borderId="2" xfId="1" applyBorder="1"/>
    <xf numFmtId="0" fontId="1" fillId="0" borderId="3" xfId="1" applyBorder="1"/>
    <xf numFmtId="0" fontId="1" fillId="0" borderId="0" xfId="1" applyAlignment="1">
      <alignment wrapText="1"/>
    </xf>
    <xf numFmtId="0" fontId="1" fillId="0" borderId="0" xfId="1" applyAlignment="1">
      <alignment horizontal="left" wrapText="1"/>
    </xf>
    <xf numFmtId="15" fontId="1" fillId="0" borderId="0" xfId="1" applyNumberFormat="1"/>
    <xf numFmtId="14" fontId="1" fillId="0" borderId="0" xfId="1" applyNumberFormat="1"/>
    <xf numFmtId="0" fontId="4" fillId="0" borderId="0" xfId="1" applyFont="1"/>
    <xf numFmtId="0" fontId="1" fillId="0" borderId="0" xfId="1" applyAlignment="1">
      <alignment horizontal="left"/>
    </xf>
    <xf numFmtId="3" fontId="5" fillId="2" borderId="4" xfId="1" applyNumberFormat="1" applyFont="1" applyFill="1" applyBorder="1" applyAlignment="1">
      <alignment wrapText="1"/>
    </xf>
    <xf numFmtId="3" fontId="5" fillId="2" borderId="2" xfId="1" applyNumberFormat="1" applyFont="1" applyFill="1" applyBorder="1" applyAlignment="1">
      <alignment wrapText="1"/>
    </xf>
    <xf numFmtId="3" fontId="1" fillId="2" borderId="5" xfId="1" applyNumberFormat="1" applyFill="1" applyBorder="1" applyAlignment="1">
      <alignment wrapText="1"/>
    </xf>
    <xf numFmtId="0" fontId="6" fillId="0" borderId="0" xfId="1" applyFont="1" applyAlignment="1">
      <alignment horizontal="left"/>
    </xf>
    <xf numFmtId="3" fontId="4" fillId="0" borderId="0" xfId="1" applyNumberFormat="1" applyFont="1"/>
    <xf numFmtId="0" fontId="7" fillId="0" borderId="0" xfId="1" applyFont="1"/>
    <xf numFmtId="0" fontId="8" fillId="0" borderId="0" xfId="1" applyFont="1"/>
    <xf numFmtId="0" fontId="9" fillId="0" borderId="0" xfId="1" applyFont="1"/>
    <xf numFmtId="0" fontId="10" fillId="0" borderId="0" xfId="1" applyFont="1"/>
    <xf numFmtId="0" fontId="11" fillId="0" borderId="0" xfId="1" applyFont="1"/>
    <xf numFmtId="0" fontId="12" fillId="0" borderId="0" xfId="1" applyFont="1"/>
    <xf numFmtId="0" fontId="13" fillId="0" borderId="0" xfId="1" applyFont="1"/>
    <xf numFmtId="0" fontId="12" fillId="2" borderId="1" xfId="1" applyFont="1" applyFill="1" applyBorder="1"/>
    <xf numFmtId="3" fontId="14" fillId="2" borderId="4" xfId="1" applyNumberFormat="1" applyFont="1" applyFill="1" applyBorder="1"/>
    <xf numFmtId="0" fontId="12" fillId="2" borderId="4" xfId="1" applyFont="1" applyFill="1" applyBorder="1"/>
    <xf numFmtId="0" fontId="12" fillId="2" borderId="2" xfId="1" applyFont="1" applyFill="1" applyBorder="1"/>
    <xf numFmtId="0" fontId="12" fillId="2" borderId="6" xfId="1" applyFont="1" applyFill="1" applyBorder="1"/>
    <xf numFmtId="0" fontId="12" fillId="2" borderId="7" xfId="1" applyFont="1" applyFill="1" applyBorder="1"/>
    <xf numFmtId="3" fontId="14" fillId="2" borderId="7" xfId="1" applyNumberFormat="1" applyFont="1" applyFill="1" applyBorder="1" applyAlignment="1">
      <alignment horizontal="center"/>
    </xf>
    <xf numFmtId="3" fontId="14" fillId="2" borderId="7" xfId="1" applyNumberFormat="1" applyFont="1" applyFill="1" applyBorder="1" applyAlignment="1">
      <alignment horizontal="left"/>
    </xf>
    <xf numFmtId="3" fontId="14" fillId="2" borderId="7" xfId="1" applyNumberFormat="1" applyFont="1" applyFill="1" applyBorder="1"/>
    <xf numFmtId="3" fontId="14" fillId="2" borderId="8" xfId="1" applyNumberFormat="1" applyFont="1" applyFill="1" applyBorder="1"/>
    <xf numFmtId="0" fontId="15" fillId="0" borderId="0" xfId="1" applyFont="1"/>
    <xf numFmtId="0" fontId="4" fillId="2" borderId="9" xfId="1" applyFont="1" applyFill="1" applyBorder="1" applyAlignment="1">
      <alignment horizontal="right"/>
    </xf>
    <xf numFmtId="0" fontId="7" fillId="2" borderId="10" xfId="1" applyFont="1" applyFill="1" applyBorder="1" applyAlignment="1">
      <alignment horizontal="center"/>
    </xf>
    <xf numFmtId="0" fontId="8" fillId="2" borderId="9" xfId="1" applyFont="1" applyFill="1" applyBorder="1"/>
    <xf numFmtId="0" fontId="8" fillId="2" borderId="10" xfId="1" applyFont="1" applyFill="1" applyBorder="1"/>
    <xf numFmtId="0" fontId="7" fillId="2" borderId="11" xfId="1" applyFont="1" applyFill="1" applyBorder="1"/>
    <xf numFmtId="0" fontId="8" fillId="2" borderId="10" xfId="1" applyFont="1" applyFill="1" applyBorder="1" applyAlignment="1">
      <alignment horizontal="center"/>
    </xf>
    <xf numFmtId="0" fontId="8" fillId="2" borderId="10" xfId="1" applyFont="1" applyFill="1" applyBorder="1" applyAlignment="1">
      <alignment horizontal="left"/>
    </xf>
    <xf numFmtId="0" fontId="7" fillId="2" borderId="11" xfId="1" applyFont="1" applyFill="1" applyBorder="1" applyAlignment="1">
      <alignment horizontal="center"/>
    </xf>
    <xf numFmtId="0" fontId="16" fillId="0" borderId="0" xfId="1" applyFont="1"/>
    <xf numFmtId="3" fontId="17" fillId="2" borderId="1" xfId="1" applyNumberFormat="1" applyFont="1" applyFill="1" applyBorder="1" applyAlignment="1">
      <alignment horizontal="right"/>
    </xf>
    <xf numFmtId="3" fontId="8" fillId="2" borderId="1" xfId="1" applyNumberFormat="1" applyFont="1" applyFill="1" applyBorder="1" applyAlignment="1">
      <alignment horizontal="centerContinuous"/>
    </xf>
    <xf numFmtId="0" fontId="7" fillId="2" borderId="2" xfId="1" applyFont="1" applyFill="1" applyBorder="1" applyAlignment="1">
      <alignment horizontal="centerContinuous"/>
    </xf>
    <xf numFmtId="0" fontId="1" fillId="2" borderId="12" xfId="1" applyFill="1" applyBorder="1" applyAlignment="1">
      <alignment horizontal="centerContinuous"/>
    </xf>
    <xf numFmtId="0" fontId="1" fillId="2" borderId="13" xfId="1" applyFill="1" applyBorder="1" applyAlignment="1">
      <alignment horizontal="centerContinuous"/>
    </xf>
    <xf numFmtId="0" fontId="1" fillId="2" borderId="0" xfId="1" applyFill="1"/>
    <xf numFmtId="0" fontId="8" fillId="2" borderId="13" xfId="1" applyFont="1" applyFill="1" applyBorder="1"/>
    <xf numFmtId="3" fontId="8" fillId="2" borderId="5" xfId="1" applyNumberFormat="1" applyFont="1" applyFill="1" applyBorder="1" applyAlignment="1">
      <alignment horizontal="centerContinuous"/>
    </xf>
    <xf numFmtId="3" fontId="8" fillId="2" borderId="10" xfId="1" applyNumberFormat="1" applyFont="1" applyFill="1" applyBorder="1" applyAlignment="1">
      <alignment horizontal="centerContinuous"/>
    </xf>
    <xf numFmtId="3" fontId="8" fillId="2" borderId="11" xfId="1" applyNumberFormat="1" applyFont="1" applyFill="1" applyBorder="1" applyAlignment="1">
      <alignment horizontal="centerContinuous"/>
    </xf>
    <xf numFmtId="0" fontId="18" fillId="0" borderId="0" xfId="1" applyFont="1"/>
    <xf numFmtId="0" fontId="19" fillId="0" borderId="0" xfId="1" applyFont="1"/>
    <xf numFmtId="3" fontId="5" fillId="2" borderId="0" xfId="1" applyNumberFormat="1" applyFont="1" applyFill="1" applyAlignment="1">
      <alignment wrapText="1"/>
    </xf>
    <xf numFmtId="3" fontId="1" fillId="2" borderId="14" xfId="1" applyNumberFormat="1" applyFill="1" applyBorder="1" applyAlignment="1">
      <alignment horizontal="center"/>
    </xf>
    <xf numFmtId="3" fontId="5" fillId="2" borderId="14" xfId="1" applyNumberFormat="1" applyFont="1" applyFill="1" applyBorder="1" applyAlignment="1">
      <alignment wrapText="1"/>
    </xf>
    <xf numFmtId="3" fontId="4" fillId="2" borderId="14" xfId="1" applyNumberFormat="1" applyFont="1" applyFill="1" applyBorder="1"/>
    <xf numFmtId="0" fontId="7" fillId="2" borderId="9" xfId="1" applyFont="1" applyFill="1" applyBorder="1" applyAlignment="1">
      <alignment horizontal="centerContinuous"/>
    </xf>
    <xf numFmtId="0" fontId="7" fillId="2" borderId="11" xfId="1" applyFont="1" applyFill="1" applyBorder="1" applyAlignment="1">
      <alignment horizontal="centerContinuous"/>
    </xf>
    <xf numFmtId="0" fontId="7" fillId="2" borderId="4" xfId="1" applyFont="1" applyFill="1" applyBorder="1"/>
    <xf numFmtId="0" fontId="7" fillId="2" borderId="4" xfId="1" applyFont="1" applyFill="1" applyBorder="1" applyAlignment="1">
      <alignment horizontal="center"/>
    </xf>
    <xf numFmtId="3" fontId="5" fillId="2" borderId="1" xfId="1" applyNumberFormat="1" applyFont="1" applyFill="1" applyBorder="1" applyAlignment="1">
      <alignment wrapText="1"/>
    </xf>
    <xf numFmtId="0" fontId="21" fillId="0" borderId="0" xfId="1" applyFont="1"/>
    <xf numFmtId="3" fontId="1" fillId="2" borderId="0" xfId="1" applyNumberFormat="1" applyFill="1" applyAlignment="1">
      <alignment wrapText="1"/>
    </xf>
    <xf numFmtId="3" fontId="8" fillId="2" borderId="5" xfId="1" applyNumberFormat="1" applyFont="1" applyFill="1" applyBorder="1" applyAlignment="1">
      <alignment horizontal="center"/>
    </xf>
    <xf numFmtId="3" fontId="7" fillId="2" borderId="5" xfId="1" applyNumberFormat="1" applyFont="1" applyFill="1" applyBorder="1" applyAlignment="1">
      <alignment horizontal="right"/>
    </xf>
    <xf numFmtId="0" fontId="22" fillId="0" borderId="3" xfId="1" applyFont="1" applyBorder="1"/>
    <xf numFmtId="0" fontId="20" fillId="0" borderId="3" xfId="1" applyFont="1" applyBorder="1"/>
    <xf numFmtId="0" fontId="20" fillId="0" borderId="5" xfId="1" applyFont="1" applyBorder="1"/>
    <xf numFmtId="0" fontId="8" fillId="0" borderId="5" xfId="1" applyFont="1" applyBorder="1"/>
    <xf numFmtId="0" fontId="22" fillId="0" borderId="5" xfId="1" applyFont="1" applyBorder="1"/>
    <xf numFmtId="0" fontId="22" fillId="0" borderId="0" xfId="1" applyFont="1"/>
    <xf numFmtId="0" fontId="20" fillId="0" borderId="0" xfId="1" applyFont="1"/>
    <xf numFmtId="166" fontId="1" fillId="0" borderId="0" xfId="1" applyNumberFormat="1"/>
    <xf numFmtId="1" fontId="23" fillId="0" borderId="0" xfId="1" applyNumberFormat="1" applyFont="1"/>
    <xf numFmtId="1" fontId="9" fillId="0" borderId="0" xfId="1" applyNumberFormat="1" applyFont="1"/>
    <xf numFmtId="1" fontId="10" fillId="0" borderId="0" xfId="1" applyNumberFormat="1" applyFont="1"/>
    <xf numFmtId="1" fontId="1" fillId="0" borderId="0" xfId="1" applyNumberFormat="1"/>
    <xf numFmtId="1" fontId="24" fillId="0" borderId="0" xfId="1" applyNumberFormat="1" applyFont="1"/>
    <xf numFmtId="0" fontId="24" fillId="0" borderId="0" xfId="1" applyFont="1"/>
    <xf numFmtId="1" fontId="25" fillId="0" borderId="0" xfId="1" applyNumberFormat="1" applyFont="1"/>
    <xf numFmtId="0" fontId="25" fillId="0" borderId="0" xfId="1" applyFont="1"/>
    <xf numFmtId="1" fontId="8" fillId="0" borderId="0" xfId="1" applyNumberFormat="1" applyFont="1"/>
    <xf numFmtId="3" fontId="1" fillId="0" borderId="0" xfId="1" applyNumberFormat="1"/>
    <xf numFmtId="1" fontId="1" fillId="0" borderId="0" xfId="3" applyNumberFormat="1" applyFont="1"/>
    <xf numFmtId="0" fontId="1" fillId="3" borderId="0" xfId="1" applyFill="1"/>
    <xf numFmtId="3" fontId="8" fillId="0" borderId="0" xfId="1" applyNumberFormat="1" applyFont="1"/>
    <xf numFmtId="166" fontId="26" fillId="0" borderId="0" xfId="1" applyNumberFormat="1" applyFont="1"/>
    <xf numFmtId="167" fontId="1" fillId="0" borderId="0" xfId="1" applyNumberFormat="1"/>
    <xf numFmtId="4" fontId="1" fillId="0" borderId="0" xfId="1" applyNumberFormat="1"/>
    <xf numFmtId="2" fontId="10" fillId="0" borderId="0" xfId="1" applyNumberFormat="1" applyFont="1"/>
    <xf numFmtId="2" fontId="1" fillId="0" borderId="0" xfId="1" applyNumberFormat="1"/>
    <xf numFmtId="166" fontId="27" fillId="0" borderId="0" xfId="1" applyNumberFormat="1" applyFont="1"/>
  </cellXfs>
  <cellStyles count="4">
    <cellStyle name="Comma 2" xfId="3" xr:uid="{CAF07FE6-9F87-4F2B-B11A-54A3F74CFD8D}"/>
    <cellStyle name="Hyperlink 2" xfId="2" xr:uid="{F63EED85-F3BA-40E9-89CF-8DEE2301B64B}"/>
    <cellStyle name="Normal" xfId="0" builtinId="0"/>
    <cellStyle name="Normal 2" xfId="1" xr:uid="{1D04D6DA-ABBF-4B6B-81FD-7F1CF9AB0A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griculture.canada.ca/en/market-information-system/rp/index-eng.cfm?action=pR&amp;r=341&amp;pdctc=0" TargetMode="External"/><Relationship Id="rId2" Type="http://schemas.openxmlformats.org/officeDocument/2006/relationships/hyperlink" Target="https://agriculture.canada.ca/en/market-information-system/rp/index-eng.cfm?action=rR&amp;promptLevel=1&amp;pdctc=0&amp;r=341&amp;debugcodes=0&amp;p_88=147485&amp;report_format_type_code=41&amp;p_464=&amp;p_70=23094&amp;btnNext=Next" TargetMode="External"/><Relationship Id="rId1" Type="http://schemas.openxmlformats.org/officeDocument/2006/relationships/hyperlink" Target="http://www.agr.gc.ca/redmeat/index_eng.ht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26407-CC85-436B-8C6A-858D275FEAEC}">
  <sheetPr codeName="Sheet1"/>
  <dimension ref="A1:L67"/>
  <sheetViews>
    <sheetView topLeftCell="A19" zoomScaleNormal="100" workbookViewId="0">
      <selection activeCell="A57" sqref="A57"/>
    </sheetView>
  </sheetViews>
  <sheetFormatPr defaultColWidth="9.1796875" defaultRowHeight="12.5" x14ac:dyDescent="0.25"/>
  <cols>
    <col min="1" max="1" width="18.453125" style="1" customWidth="1"/>
    <col min="2" max="7" width="12.7265625" style="1" customWidth="1"/>
    <col min="8" max="10" width="9.1796875" style="1"/>
    <col min="11" max="12" width="9.453125" style="1" customWidth="1"/>
    <col min="13" max="16384" width="9.1796875" style="1"/>
  </cols>
  <sheetData>
    <row r="1" spans="1:12" x14ac:dyDescent="0.25">
      <c r="A1" s="1" t="s">
        <v>0</v>
      </c>
    </row>
    <row r="2" spans="1:12" x14ac:dyDescent="0.25">
      <c r="B2" s="1" t="s">
        <v>1</v>
      </c>
    </row>
    <row r="3" spans="1:12" x14ac:dyDescent="0.25">
      <c r="B3" s="1" t="s">
        <v>2</v>
      </c>
    </row>
    <row r="5" spans="1:12" x14ac:dyDescent="0.25">
      <c r="B5" s="2" t="s">
        <v>3</v>
      </c>
      <c r="C5" s="3" t="s">
        <v>4</v>
      </c>
      <c r="D5" s="2"/>
      <c r="E5" s="2"/>
      <c r="F5" s="2"/>
      <c r="G5" s="2"/>
      <c r="H5" s="2"/>
      <c r="I5" s="2"/>
      <c r="J5" s="2"/>
      <c r="K5" s="2"/>
      <c r="L5" s="2"/>
    </row>
    <row r="6" spans="1:12" x14ac:dyDescent="0.25">
      <c r="B6" s="2" t="s">
        <v>5</v>
      </c>
      <c r="C6" s="2"/>
      <c r="D6" s="2"/>
      <c r="E6" s="2"/>
      <c r="F6" s="2"/>
      <c r="G6" s="2"/>
      <c r="H6" s="2"/>
      <c r="I6" s="2"/>
      <c r="J6" s="2"/>
      <c r="K6" s="2"/>
      <c r="L6" s="2"/>
    </row>
    <row r="7" spans="1:12" ht="64.5" customHeight="1" x14ac:dyDescent="0.25">
      <c r="B7" s="4" t="s">
        <v>6</v>
      </c>
      <c r="C7" s="4"/>
      <c r="D7" s="4"/>
      <c r="E7" s="4"/>
      <c r="F7" s="4"/>
      <c r="G7" s="4"/>
      <c r="H7" s="4"/>
      <c r="I7" s="4"/>
      <c r="J7" s="4"/>
      <c r="K7" s="4"/>
      <c r="L7" s="4"/>
    </row>
    <row r="8" spans="1:12" x14ac:dyDescent="0.25">
      <c r="B8" s="2" t="s">
        <v>7</v>
      </c>
    </row>
    <row r="9" spans="1:12" x14ac:dyDescent="0.25">
      <c r="B9" s="2" t="s">
        <v>8</v>
      </c>
    </row>
    <row r="10" spans="1:12" x14ac:dyDescent="0.25">
      <c r="B10" s="2" t="s">
        <v>9</v>
      </c>
    </row>
    <row r="11" spans="1:12" x14ac:dyDescent="0.25">
      <c r="A11" s="5"/>
      <c r="B11" s="5"/>
      <c r="C11" s="5"/>
      <c r="D11" s="5"/>
      <c r="E11" s="5"/>
      <c r="F11" s="5"/>
    </row>
    <row r="12" spans="1:12" ht="13" x14ac:dyDescent="0.3">
      <c r="A12" s="6">
        <v>44820</v>
      </c>
      <c r="B12" s="1" t="s">
        <v>10</v>
      </c>
      <c r="C12" s="5"/>
      <c r="D12" s="5"/>
      <c r="E12" s="5"/>
      <c r="F12" s="5"/>
    </row>
    <row r="13" spans="1:12" x14ac:dyDescent="0.25">
      <c r="A13" s="5"/>
      <c r="B13" s="7" t="s">
        <v>11</v>
      </c>
      <c r="C13" s="5"/>
      <c r="D13" s="5"/>
      <c r="E13" s="5"/>
      <c r="F13" s="5"/>
    </row>
    <row r="14" spans="1:12" x14ac:dyDescent="0.25">
      <c r="A14" s="5"/>
      <c r="B14" s="1" t="s">
        <v>12</v>
      </c>
      <c r="C14" s="5"/>
      <c r="D14" s="5"/>
      <c r="E14" s="5"/>
      <c r="F14" s="5"/>
    </row>
    <row r="15" spans="1:12" x14ac:dyDescent="0.25">
      <c r="A15" s="5"/>
      <c r="C15" s="5"/>
      <c r="D15" s="5"/>
      <c r="E15" s="5"/>
      <c r="F15" s="5"/>
    </row>
    <row r="16" spans="1:12" x14ac:dyDescent="0.25">
      <c r="A16" s="5"/>
      <c r="B16" s="5"/>
      <c r="C16" s="5"/>
      <c r="D16" s="5"/>
      <c r="E16" s="5"/>
      <c r="F16" s="5"/>
    </row>
    <row r="17" spans="1:12" ht="12" customHeight="1" x14ac:dyDescent="0.25">
      <c r="A17" s="1" t="s">
        <v>13</v>
      </c>
    </row>
    <row r="18" spans="1:12" ht="7.5" customHeight="1" x14ac:dyDescent="0.25"/>
    <row r="19" spans="1:12" x14ac:dyDescent="0.25">
      <c r="A19" s="1" t="s">
        <v>14</v>
      </c>
      <c r="G19" s="5"/>
    </row>
    <row r="20" spans="1:12" x14ac:dyDescent="0.25">
      <c r="A20" s="1" t="s">
        <v>15</v>
      </c>
      <c r="G20" s="5"/>
    </row>
    <row r="21" spans="1:12" x14ac:dyDescent="0.25">
      <c r="A21" s="1" t="s">
        <v>16</v>
      </c>
    </row>
    <row r="22" spans="1:12" x14ac:dyDescent="0.25">
      <c r="A22" s="1" t="s">
        <v>17</v>
      </c>
    </row>
    <row r="24" spans="1:12" x14ac:dyDescent="0.25">
      <c r="A24" s="1" t="s">
        <v>18</v>
      </c>
    </row>
    <row r="25" spans="1:12" x14ac:dyDescent="0.25">
      <c r="A25" s="1" t="s">
        <v>19</v>
      </c>
    </row>
    <row r="26" spans="1:12" x14ac:dyDescent="0.25">
      <c r="A26" s="8" t="s">
        <v>20</v>
      </c>
    </row>
    <row r="27" spans="1:12" x14ac:dyDescent="0.25">
      <c r="A27" s="1" t="s">
        <v>21</v>
      </c>
      <c r="I27" s="9"/>
    </row>
    <row r="28" spans="1:12" x14ac:dyDescent="0.25">
      <c r="A28" s="1" t="s">
        <v>22</v>
      </c>
      <c r="I28" s="9"/>
      <c r="K28" s="10" t="s">
        <v>23</v>
      </c>
      <c r="L28" s="11"/>
    </row>
    <row r="29" spans="1:12" x14ac:dyDescent="0.25">
      <c r="A29" s="1" t="s">
        <v>24</v>
      </c>
      <c r="I29" s="9"/>
      <c r="J29" s="9"/>
      <c r="K29" s="12" t="s">
        <v>25</v>
      </c>
      <c r="L29" s="12" t="s">
        <v>26</v>
      </c>
    </row>
    <row r="30" spans="1:12" x14ac:dyDescent="0.25">
      <c r="A30" s="1" t="s">
        <v>27</v>
      </c>
      <c r="I30" s="9"/>
      <c r="J30" s="9">
        <v>39620</v>
      </c>
      <c r="K30" s="1">
        <v>19487</v>
      </c>
    </row>
    <row r="31" spans="1:12" x14ac:dyDescent="0.25">
      <c r="A31" s="1" t="s">
        <v>28</v>
      </c>
      <c r="I31" s="9"/>
      <c r="J31" s="9">
        <v>39627</v>
      </c>
      <c r="K31" s="1">
        <v>19487</v>
      </c>
      <c r="L31" s="1">
        <f>K31-K30</f>
        <v>0</v>
      </c>
    </row>
    <row r="32" spans="1:12" x14ac:dyDescent="0.25">
      <c r="I32" s="9"/>
      <c r="J32" s="9">
        <v>39634</v>
      </c>
      <c r="K32" s="1">
        <v>21025</v>
      </c>
      <c r="L32" s="1">
        <f>K32-K31</f>
        <v>1538</v>
      </c>
    </row>
    <row r="33" spans="1:12" ht="12.75" customHeight="1" x14ac:dyDescent="0.25">
      <c r="A33" s="8" t="s">
        <v>29</v>
      </c>
      <c r="I33" s="9"/>
      <c r="J33" s="9">
        <v>39641</v>
      </c>
      <c r="K33" s="1">
        <v>23573</v>
      </c>
      <c r="L33" s="1">
        <f>K33-K32</f>
        <v>2548</v>
      </c>
    </row>
    <row r="34" spans="1:12" ht="12.75" customHeight="1" x14ac:dyDescent="0.25">
      <c r="A34" s="13" t="s">
        <v>30</v>
      </c>
      <c r="B34" s="13"/>
      <c r="C34" s="13"/>
      <c r="D34" s="13"/>
      <c r="E34" s="13"/>
      <c r="F34" s="13"/>
      <c r="G34" s="13"/>
      <c r="I34" s="9"/>
      <c r="J34" s="9">
        <v>39648</v>
      </c>
      <c r="K34" s="1">
        <v>26462</v>
      </c>
      <c r="L34" s="1">
        <f t="shared" ref="L34:L54" si="0">K34-K33</f>
        <v>2889</v>
      </c>
    </row>
    <row r="35" spans="1:12" x14ac:dyDescent="0.25">
      <c r="A35" s="13"/>
      <c r="B35" s="13"/>
      <c r="C35" s="13"/>
      <c r="D35" s="13"/>
      <c r="E35" s="13"/>
      <c r="F35" s="13"/>
      <c r="G35" s="13"/>
      <c r="I35" s="9"/>
      <c r="J35" s="9">
        <v>39655</v>
      </c>
      <c r="K35" s="1">
        <v>29064</v>
      </c>
      <c r="L35" s="1">
        <f t="shared" si="0"/>
        <v>2602</v>
      </c>
    </row>
    <row r="36" spans="1:12" x14ac:dyDescent="0.25">
      <c r="A36" s="13"/>
      <c r="B36" s="13"/>
      <c r="C36" s="13"/>
      <c r="D36" s="13"/>
      <c r="E36" s="13"/>
      <c r="F36" s="13"/>
      <c r="G36" s="13"/>
      <c r="I36" s="9"/>
      <c r="J36" s="9">
        <v>39662</v>
      </c>
      <c r="K36" s="1">
        <v>29064</v>
      </c>
      <c r="L36" s="1">
        <f t="shared" si="0"/>
        <v>0</v>
      </c>
    </row>
    <row r="37" spans="1:12" x14ac:dyDescent="0.25">
      <c r="A37" s="13"/>
      <c r="B37" s="13"/>
      <c r="C37" s="13"/>
      <c r="D37" s="13"/>
      <c r="E37" s="13"/>
      <c r="F37" s="13"/>
      <c r="G37" s="13"/>
      <c r="I37" s="9"/>
      <c r="J37" s="9">
        <v>39669</v>
      </c>
      <c r="K37" s="1">
        <v>29064</v>
      </c>
      <c r="L37" s="1">
        <f t="shared" si="0"/>
        <v>0</v>
      </c>
    </row>
    <row r="38" spans="1:12" x14ac:dyDescent="0.25">
      <c r="A38" s="8" t="s">
        <v>31</v>
      </c>
      <c r="I38" s="9"/>
      <c r="J38" s="9">
        <v>39676</v>
      </c>
      <c r="K38" s="1">
        <v>31949</v>
      </c>
      <c r="L38" s="1">
        <f t="shared" si="0"/>
        <v>2885</v>
      </c>
    </row>
    <row r="39" spans="1:12" x14ac:dyDescent="0.25">
      <c r="A39" s="1" t="s">
        <v>32</v>
      </c>
      <c r="I39" s="9"/>
      <c r="J39" s="9">
        <v>39683</v>
      </c>
      <c r="K39" s="1">
        <v>35085</v>
      </c>
      <c r="L39" s="1">
        <f t="shared" si="0"/>
        <v>3136</v>
      </c>
    </row>
    <row r="40" spans="1:12" x14ac:dyDescent="0.25">
      <c r="A40" s="1" t="s">
        <v>33</v>
      </c>
      <c r="I40" s="9"/>
      <c r="J40" s="9">
        <v>39690</v>
      </c>
      <c r="K40" s="1">
        <v>35085</v>
      </c>
      <c r="L40" s="1">
        <f t="shared" si="0"/>
        <v>0</v>
      </c>
    </row>
    <row r="41" spans="1:12" x14ac:dyDescent="0.25">
      <c r="A41" s="1" t="s">
        <v>34</v>
      </c>
      <c r="I41" s="9"/>
      <c r="J41" s="9">
        <v>39697</v>
      </c>
      <c r="K41" s="1">
        <v>35085</v>
      </c>
      <c r="L41" s="1">
        <f t="shared" si="0"/>
        <v>0</v>
      </c>
    </row>
    <row r="42" spans="1:12" ht="12.75" customHeight="1" x14ac:dyDescent="0.25">
      <c r="A42" s="1" t="s">
        <v>35</v>
      </c>
      <c r="I42" s="9"/>
      <c r="J42" s="9">
        <v>39704</v>
      </c>
      <c r="K42" s="1">
        <v>37327</v>
      </c>
      <c r="L42" s="1">
        <f t="shared" si="0"/>
        <v>2242</v>
      </c>
    </row>
    <row r="43" spans="1:12" ht="12.75" customHeight="1" x14ac:dyDescent="0.25">
      <c r="A43" s="14" t="s">
        <v>36</v>
      </c>
      <c r="B43" s="14"/>
      <c r="C43" s="14"/>
      <c r="D43" s="14"/>
      <c r="E43" s="14"/>
      <c r="F43" s="14"/>
      <c r="G43" s="14"/>
      <c r="H43" s="14"/>
      <c r="I43" s="9"/>
      <c r="J43" s="9">
        <v>39711</v>
      </c>
      <c r="K43" s="1">
        <v>39263</v>
      </c>
      <c r="L43" s="1">
        <f t="shared" si="0"/>
        <v>1936</v>
      </c>
    </row>
    <row r="44" spans="1:12" x14ac:dyDescent="0.25">
      <c r="A44" s="14"/>
      <c r="B44" s="14"/>
      <c r="C44" s="14"/>
      <c r="D44" s="14"/>
      <c r="E44" s="14"/>
      <c r="F44" s="14"/>
      <c r="G44" s="14"/>
      <c r="H44" s="14"/>
      <c r="I44" s="9"/>
      <c r="J44" s="9">
        <v>39718</v>
      </c>
      <c r="K44" s="1">
        <v>39263</v>
      </c>
      <c r="L44" s="1">
        <f t="shared" si="0"/>
        <v>0</v>
      </c>
    </row>
    <row r="45" spans="1:12" x14ac:dyDescent="0.25">
      <c r="A45" s="14"/>
      <c r="B45" s="14"/>
      <c r="C45" s="14"/>
      <c r="D45" s="14"/>
      <c r="E45" s="14"/>
      <c r="F45" s="14"/>
      <c r="G45" s="14"/>
      <c r="H45" s="14"/>
      <c r="I45" s="9"/>
      <c r="J45" s="9">
        <v>39725</v>
      </c>
      <c r="K45" s="1">
        <v>39263</v>
      </c>
      <c r="L45" s="1">
        <f t="shared" si="0"/>
        <v>0</v>
      </c>
    </row>
    <row r="46" spans="1:12" x14ac:dyDescent="0.25">
      <c r="A46" s="8" t="s">
        <v>37</v>
      </c>
      <c r="I46" s="9"/>
      <c r="J46" s="9">
        <v>39732</v>
      </c>
      <c r="K46" s="1">
        <v>39263</v>
      </c>
      <c r="L46" s="1">
        <f t="shared" si="0"/>
        <v>0</v>
      </c>
    </row>
    <row r="47" spans="1:12" x14ac:dyDescent="0.25">
      <c r="A47" s="1" t="s">
        <v>38</v>
      </c>
      <c r="I47" s="9"/>
      <c r="J47" s="9">
        <v>39739</v>
      </c>
      <c r="K47" s="1">
        <v>39263</v>
      </c>
      <c r="L47" s="1">
        <f t="shared" si="0"/>
        <v>0</v>
      </c>
    </row>
    <row r="48" spans="1:12" x14ac:dyDescent="0.25">
      <c r="I48" s="9"/>
      <c r="J48" s="9">
        <v>39746</v>
      </c>
      <c r="K48" s="1">
        <v>39263</v>
      </c>
      <c r="L48" s="1">
        <f t="shared" si="0"/>
        <v>0</v>
      </c>
    </row>
    <row r="49" spans="1:12" x14ac:dyDescent="0.25">
      <c r="I49" s="9"/>
      <c r="J49" s="9">
        <v>39753</v>
      </c>
      <c r="K49" s="1">
        <v>39263</v>
      </c>
      <c r="L49" s="1">
        <f t="shared" si="0"/>
        <v>0</v>
      </c>
    </row>
    <row r="50" spans="1:12" x14ac:dyDescent="0.25">
      <c r="A50" s="15">
        <v>44978</v>
      </c>
      <c r="I50" s="9"/>
      <c r="J50" s="9">
        <v>39760</v>
      </c>
      <c r="K50" s="1">
        <v>39263</v>
      </c>
      <c r="L50" s="1">
        <f t="shared" si="0"/>
        <v>0</v>
      </c>
    </row>
    <row r="51" spans="1:12" x14ac:dyDescent="0.25">
      <c r="A51" s="1" t="s">
        <v>39</v>
      </c>
      <c r="I51" s="9"/>
      <c r="J51" s="9">
        <v>39767</v>
      </c>
      <c r="K51" s="1">
        <v>42570</v>
      </c>
      <c r="L51" s="1">
        <f t="shared" si="0"/>
        <v>3307</v>
      </c>
    </row>
    <row r="52" spans="1:12" x14ac:dyDescent="0.25">
      <c r="I52" s="9"/>
      <c r="J52" s="9">
        <v>39774</v>
      </c>
      <c r="K52" s="1">
        <v>42570</v>
      </c>
      <c r="L52" s="1">
        <f t="shared" si="0"/>
        <v>0</v>
      </c>
    </row>
    <row r="53" spans="1:12" x14ac:dyDescent="0.25">
      <c r="A53" s="16">
        <v>45002</v>
      </c>
      <c r="I53" s="9"/>
      <c r="J53" s="9">
        <v>39781</v>
      </c>
      <c r="K53" s="1">
        <v>44620</v>
      </c>
      <c r="L53" s="1">
        <f t="shared" si="0"/>
        <v>2050</v>
      </c>
    </row>
    <row r="54" spans="1:12" x14ac:dyDescent="0.25">
      <c r="A54" s="1" t="s">
        <v>40</v>
      </c>
      <c r="I54" s="9"/>
      <c r="J54" s="9">
        <v>39788</v>
      </c>
      <c r="K54" s="1">
        <v>44620</v>
      </c>
      <c r="L54" s="1">
        <f t="shared" si="0"/>
        <v>0</v>
      </c>
    </row>
    <row r="55" spans="1:12" ht="13" x14ac:dyDescent="0.3">
      <c r="A55" s="17" t="s">
        <v>41</v>
      </c>
      <c r="I55" s="9"/>
      <c r="J55" s="9">
        <v>39795</v>
      </c>
      <c r="K55" s="1">
        <v>44620</v>
      </c>
      <c r="L55" s="1">
        <f>K55-K54</f>
        <v>0</v>
      </c>
    </row>
    <row r="56" spans="1:12" x14ac:dyDescent="0.25">
      <c r="A56" s="18" t="s">
        <v>42</v>
      </c>
      <c r="I56" s="9"/>
      <c r="J56" s="9">
        <v>39802</v>
      </c>
      <c r="K56" s="1">
        <v>44620</v>
      </c>
      <c r="L56" s="1">
        <f>K56-K55</f>
        <v>0</v>
      </c>
    </row>
    <row r="57" spans="1:12" x14ac:dyDescent="0.25">
      <c r="A57" s="3" t="s">
        <v>43</v>
      </c>
      <c r="I57" s="9"/>
      <c r="J57" s="9">
        <v>39809</v>
      </c>
      <c r="K57" s="1">
        <v>45606</v>
      </c>
      <c r="L57" s="1">
        <f>K57-K56</f>
        <v>986</v>
      </c>
    </row>
    <row r="58" spans="1:12" ht="25" x14ac:dyDescent="0.25">
      <c r="A58" s="19" t="s">
        <v>44</v>
      </c>
      <c r="B58" s="19" t="s">
        <v>45</v>
      </c>
      <c r="C58" s="19" t="s">
        <v>46</v>
      </c>
      <c r="D58" s="19" t="s">
        <v>47</v>
      </c>
      <c r="E58" s="20" t="s">
        <v>48</v>
      </c>
      <c r="I58" s="9"/>
      <c r="J58" s="9">
        <v>39816</v>
      </c>
      <c r="K58" s="1">
        <v>45606</v>
      </c>
      <c r="L58" s="1">
        <f>K58-K57</f>
        <v>0</v>
      </c>
    </row>
    <row r="59" spans="1:12" x14ac:dyDescent="0.25">
      <c r="A59" s="21" t="s">
        <v>49</v>
      </c>
      <c r="B59" s="21" t="s">
        <v>49</v>
      </c>
      <c r="C59" s="21" t="s">
        <v>49</v>
      </c>
      <c r="D59" s="21" t="s">
        <v>49</v>
      </c>
      <c r="E59" s="21" t="s">
        <v>49</v>
      </c>
      <c r="I59" s="9"/>
      <c r="J59" s="9">
        <v>39823</v>
      </c>
      <c r="K59" s="1">
        <v>45606</v>
      </c>
      <c r="L59" s="1">
        <f>K59-K58</f>
        <v>0</v>
      </c>
    </row>
    <row r="65" spans="10:10" x14ac:dyDescent="0.25">
      <c r="J65" s="9"/>
    </row>
    <row r="66" spans="10:10" x14ac:dyDescent="0.25">
      <c r="J66" s="9"/>
    </row>
    <row r="67" spans="10:10" x14ac:dyDescent="0.25">
      <c r="J67" s="9"/>
    </row>
  </sheetData>
  <mergeCells count="3">
    <mergeCell ref="B7:L7"/>
    <mergeCell ref="A34:G37"/>
    <mergeCell ref="A43:H45"/>
  </mergeCells>
  <hyperlinks>
    <hyperlink ref="C5" r:id="rId1" xr:uid="{ECC5814A-E5D0-4516-A00C-E0B4547A2609}"/>
    <hyperlink ref="B13" r:id="rId2" location="wb-cont" xr:uid="{D2ED52AF-5D63-4F8C-B154-D712D5E21E62}"/>
    <hyperlink ref="A57" r:id="rId3" xr:uid="{F05DCAD5-A0D3-479C-84A3-2C204A7DA53B}"/>
  </hyperlinks>
  <pageMargins left="0.75" right="0.75" top="1" bottom="1" header="0.5" footer="0.5"/>
  <pageSetup orientation="portrait"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1F41A-8C8A-4FD6-900D-52280EF11551}">
  <sheetPr codeName="Sheet2">
    <pageSetUpPr autoPageBreaks="0"/>
  </sheetPr>
  <dimension ref="A1:AD1648"/>
  <sheetViews>
    <sheetView tabSelected="1" zoomScaleNormal="100" workbookViewId="0">
      <pane xSplit="1" ySplit="7" topLeftCell="B1521" activePane="bottomRight" state="frozen"/>
      <selection pane="topRight" activeCell="B1" sqref="B1"/>
      <selection pane="bottomLeft" activeCell="A6" sqref="A6"/>
      <selection pane="bottomRight" activeCell="B1537" sqref="B1537"/>
    </sheetView>
  </sheetViews>
  <sheetFormatPr defaultColWidth="12.54296875" defaultRowHeight="13" x14ac:dyDescent="0.3"/>
  <cols>
    <col min="1" max="1" width="8.7265625" style="1" bestFit="1" customWidth="1"/>
    <col min="2" max="2" width="11.54296875" style="93" customWidth="1"/>
    <col min="3" max="3" width="11" style="23" customWidth="1"/>
    <col min="4" max="5" width="11.54296875" style="93" customWidth="1"/>
    <col min="6" max="6" width="11" style="23" customWidth="1"/>
    <col min="7" max="10" width="11" style="1" customWidth="1"/>
    <col min="11" max="11" width="9.54296875" style="1" customWidth="1"/>
    <col min="12" max="13" width="11" style="1" customWidth="1"/>
    <col min="14" max="14" width="13.81640625" style="1" customWidth="1"/>
    <col min="15" max="17" width="11.453125" style="1" customWidth="1"/>
    <col min="18" max="19" width="11" style="93" customWidth="1"/>
    <col min="20" max="20" width="13.26953125" style="93" customWidth="1"/>
    <col min="21" max="23" width="11" style="93" customWidth="1"/>
    <col min="24" max="24" width="9.1796875" style="26" bestFit="1" customWidth="1"/>
    <col min="25" max="25" width="11" style="27" customWidth="1"/>
    <col min="26" max="26" width="7" style="50" bestFit="1" customWidth="1"/>
    <col min="27" max="27" width="2.81640625" style="50" customWidth="1"/>
    <col min="28" max="16384" width="12.54296875" style="1"/>
  </cols>
  <sheetData>
    <row r="1" spans="1:30" ht="15.5" x14ac:dyDescent="0.35">
      <c r="B1" s="22" t="s">
        <v>50</v>
      </c>
      <c r="D1" s="22"/>
      <c r="E1" s="22"/>
      <c r="N1" s="24"/>
      <c r="O1" s="25"/>
      <c r="P1" s="25"/>
      <c r="Q1" s="25"/>
      <c r="R1" s="22"/>
      <c r="S1" s="22"/>
      <c r="T1" s="22"/>
      <c r="U1" s="22"/>
      <c r="V1" s="22"/>
      <c r="W1" s="22"/>
      <c r="Z1" s="28"/>
      <c r="AA1" s="28"/>
      <c r="AB1" s="29"/>
      <c r="AC1" s="29"/>
      <c r="AD1" s="29"/>
    </row>
    <row r="2" spans="1:30" ht="14" x14ac:dyDescent="0.3">
      <c r="A2" s="9">
        <f ca="1">TODAY()</f>
        <v>45408</v>
      </c>
      <c r="B2" s="1"/>
      <c r="D2" s="1"/>
      <c r="E2" s="1"/>
      <c r="Q2" s="25"/>
      <c r="R2" s="1"/>
      <c r="S2" s="1"/>
      <c r="T2" s="1"/>
      <c r="U2" s="1"/>
      <c r="V2" s="1"/>
      <c r="W2" s="1"/>
      <c r="Y2" s="30"/>
      <c r="Z2" s="28"/>
      <c r="AA2" s="28"/>
      <c r="AB2" s="29"/>
      <c r="AC2" s="29"/>
      <c r="AD2" s="29"/>
    </row>
    <row r="3" spans="1:30" s="29" customFormat="1" ht="14" x14ac:dyDescent="0.3">
      <c r="B3" s="31"/>
      <c r="C3" s="32"/>
      <c r="D3" s="32" t="s">
        <v>51</v>
      </c>
      <c r="E3" s="32"/>
      <c r="F3" s="32"/>
      <c r="G3" s="32"/>
      <c r="H3" s="33"/>
      <c r="I3" s="33"/>
      <c r="J3" s="34"/>
      <c r="L3" s="35"/>
      <c r="M3" s="36"/>
      <c r="N3" s="36"/>
      <c r="O3" s="37"/>
      <c r="P3" s="37"/>
      <c r="Q3" s="38" t="s">
        <v>52</v>
      </c>
      <c r="R3" s="39"/>
      <c r="S3" s="39"/>
      <c r="T3" s="39"/>
      <c r="U3" s="39"/>
      <c r="V3" s="39"/>
      <c r="W3" s="40"/>
      <c r="X3" s="28"/>
      <c r="Y3" s="41"/>
      <c r="Z3" s="28"/>
      <c r="AA3" s="28"/>
    </row>
    <row r="4" spans="1:30" x14ac:dyDescent="0.3">
      <c r="B4" s="42"/>
      <c r="C4" s="43"/>
      <c r="D4" s="43" t="s">
        <v>26</v>
      </c>
      <c r="E4" s="43"/>
      <c r="F4" s="43"/>
      <c r="G4" s="44"/>
      <c r="H4" s="43" t="s">
        <v>53</v>
      </c>
      <c r="I4" s="45"/>
      <c r="J4" s="46"/>
      <c r="L4" s="44"/>
      <c r="M4" s="45"/>
      <c r="N4" s="45"/>
      <c r="O4" s="47"/>
      <c r="P4" s="47"/>
      <c r="Q4" s="48" t="s">
        <v>54</v>
      </c>
      <c r="R4" s="43"/>
      <c r="S4" s="43"/>
      <c r="T4" s="43"/>
      <c r="U4" s="43"/>
      <c r="V4" s="43"/>
      <c r="W4" s="49"/>
      <c r="Y4" s="30"/>
    </row>
    <row r="5" spans="1:30" x14ac:dyDescent="0.3">
      <c r="B5" s="51" t="s">
        <v>55</v>
      </c>
      <c r="C5" s="52" t="s">
        <v>56</v>
      </c>
      <c r="D5" s="52"/>
      <c r="E5" s="52"/>
      <c r="G5" s="52" t="s">
        <v>55</v>
      </c>
      <c r="H5" s="53"/>
      <c r="I5" s="52" t="s">
        <v>56</v>
      </c>
      <c r="J5" s="53"/>
      <c r="L5" s="54" t="s">
        <v>57</v>
      </c>
      <c r="M5" s="55"/>
      <c r="N5" s="56"/>
      <c r="O5" s="56" t="s">
        <v>58</v>
      </c>
      <c r="P5" s="56"/>
      <c r="Q5" s="57"/>
      <c r="R5" s="58" t="s">
        <v>59</v>
      </c>
      <c r="S5" s="59"/>
      <c r="T5" s="59"/>
      <c r="U5" s="59"/>
      <c r="V5" s="59"/>
      <c r="W5" s="60"/>
      <c r="X5" s="61" t="s">
        <v>60</v>
      </c>
      <c r="Y5" s="62"/>
    </row>
    <row r="6" spans="1:30" ht="38" x14ac:dyDescent="0.3">
      <c r="B6" s="63"/>
      <c r="C6" s="64" t="s">
        <v>61</v>
      </c>
      <c r="D6" s="65"/>
      <c r="E6" s="63"/>
      <c r="F6" s="66"/>
      <c r="G6" s="52" t="s">
        <v>62</v>
      </c>
      <c r="H6" s="53"/>
      <c r="I6" s="52" t="s">
        <v>63</v>
      </c>
      <c r="J6" s="53"/>
      <c r="L6" s="67" t="s">
        <v>64</v>
      </c>
      <c r="M6" s="68"/>
      <c r="N6" s="69"/>
      <c r="O6" s="70" t="s">
        <v>65</v>
      </c>
      <c r="P6" s="70"/>
      <c r="Q6" s="69"/>
      <c r="R6" s="71" t="s">
        <v>66</v>
      </c>
      <c r="S6" s="19" t="s">
        <v>44</v>
      </c>
      <c r="T6" s="19" t="s">
        <v>45</v>
      </c>
      <c r="U6" s="19" t="s">
        <v>46</v>
      </c>
      <c r="V6" s="19" t="s">
        <v>47</v>
      </c>
      <c r="W6" s="20" t="s">
        <v>48</v>
      </c>
      <c r="X6" s="61"/>
      <c r="Y6" s="72"/>
      <c r="Z6" s="50" t="s">
        <v>67</v>
      </c>
    </row>
    <row r="7" spans="1:30" x14ac:dyDescent="0.3">
      <c r="B7" s="73" t="s">
        <v>68</v>
      </c>
      <c r="C7" s="74" t="s">
        <v>69</v>
      </c>
      <c r="D7" s="21" t="s">
        <v>70</v>
      </c>
      <c r="E7" s="73" t="s">
        <v>71</v>
      </c>
      <c r="F7" s="75" t="s">
        <v>63</v>
      </c>
      <c r="G7" s="76" t="s">
        <v>72</v>
      </c>
      <c r="H7" s="77" t="s">
        <v>73</v>
      </c>
      <c r="I7" s="76" t="s">
        <v>72</v>
      </c>
      <c r="J7" s="77" t="s">
        <v>73</v>
      </c>
      <c r="L7" s="78" t="s">
        <v>73</v>
      </c>
      <c r="M7" s="79" t="s">
        <v>53</v>
      </c>
      <c r="N7" s="80" t="s">
        <v>72</v>
      </c>
      <c r="O7" s="78" t="s">
        <v>73</v>
      </c>
      <c r="P7" s="78" t="s">
        <v>57</v>
      </c>
      <c r="Q7" s="79" t="s">
        <v>53</v>
      </c>
      <c r="R7" s="21" t="s">
        <v>49</v>
      </c>
      <c r="S7" s="21" t="s">
        <v>49</v>
      </c>
      <c r="T7" s="21" t="s">
        <v>49</v>
      </c>
      <c r="U7" s="21" t="s">
        <v>49</v>
      </c>
      <c r="V7" s="21" t="s">
        <v>49</v>
      </c>
      <c r="W7" s="21" t="s">
        <v>49</v>
      </c>
      <c r="X7" s="26" t="s">
        <v>74</v>
      </c>
      <c r="Y7" s="30"/>
      <c r="Z7" s="50" t="s">
        <v>75</v>
      </c>
    </row>
    <row r="8" spans="1:30" x14ac:dyDescent="0.3">
      <c r="A8" s="9">
        <v>34706</v>
      </c>
      <c r="B8" s="25"/>
      <c r="C8" s="25"/>
      <c r="D8" s="25"/>
      <c r="E8" s="25"/>
      <c r="F8" s="25"/>
      <c r="G8" s="81"/>
      <c r="H8" s="82"/>
      <c r="I8" s="25"/>
      <c r="J8" s="25"/>
      <c r="L8" s="83">
        <v>51.1</v>
      </c>
      <c r="M8" s="83"/>
      <c r="N8" s="84"/>
      <c r="Q8" s="5"/>
      <c r="R8" s="25"/>
      <c r="S8" s="25"/>
      <c r="T8" s="25"/>
      <c r="U8" s="25"/>
      <c r="V8" s="25"/>
      <c r="W8" s="25"/>
      <c r="X8" s="85"/>
      <c r="Y8" s="86"/>
    </row>
    <row r="9" spans="1:30" x14ac:dyDescent="0.3">
      <c r="A9" s="9">
        <v>34713</v>
      </c>
      <c r="B9" s="25"/>
      <c r="C9" s="25"/>
      <c r="D9" s="25"/>
      <c r="E9" s="25"/>
      <c r="F9" s="25"/>
      <c r="G9" s="81"/>
      <c r="H9" s="82"/>
      <c r="I9" s="25"/>
      <c r="J9" s="25"/>
      <c r="L9" s="83">
        <v>59.2</v>
      </c>
      <c r="M9" s="83"/>
      <c r="N9" s="84"/>
      <c r="Q9" s="5"/>
      <c r="R9" s="25"/>
      <c r="S9" s="25"/>
      <c r="T9" s="25"/>
      <c r="U9" s="25"/>
      <c r="V9" s="25"/>
      <c r="W9" s="25"/>
      <c r="X9" s="85"/>
      <c r="Y9" s="86"/>
    </row>
    <row r="10" spans="1:30" x14ac:dyDescent="0.3">
      <c r="A10" s="9">
        <v>34720</v>
      </c>
      <c r="B10" s="25"/>
      <c r="C10" s="25"/>
      <c r="D10" s="25"/>
      <c r="E10" s="25"/>
      <c r="F10" s="25"/>
      <c r="G10" s="81"/>
      <c r="H10" s="82"/>
      <c r="I10" s="25"/>
      <c r="J10" s="25"/>
      <c r="L10" s="83">
        <v>57.2</v>
      </c>
      <c r="M10" s="83"/>
      <c r="N10" s="84"/>
      <c r="Q10" s="5"/>
      <c r="R10" s="25"/>
      <c r="S10" s="25"/>
      <c r="T10" s="25"/>
      <c r="U10" s="25"/>
      <c r="V10" s="25"/>
      <c r="W10" s="25"/>
      <c r="X10" s="85"/>
      <c r="Y10" s="86"/>
    </row>
    <row r="11" spans="1:30" x14ac:dyDescent="0.3">
      <c r="A11" s="9">
        <v>34727</v>
      </c>
      <c r="B11" s="25"/>
      <c r="C11" s="25"/>
      <c r="D11" s="25"/>
      <c r="E11" s="25"/>
      <c r="F11" s="25"/>
      <c r="G11" s="81"/>
      <c r="H11" s="82"/>
      <c r="I11" s="25"/>
      <c r="J11" s="25"/>
      <c r="L11" s="83">
        <v>56</v>
      </c>
      <c r="M11" s="83"/>
      <c r="N11" s="84"/>
      <c r="Q11" s="5"/>
      <c r="R11" s="25"/>
      <c r="S11" s="25"/>
      <c r="T11" s="25"/>
      <c r="U11" s="25"/>
      <c r="V11" s="25"/>
      <c r="W11" s="25"/>
      <c r="X11" s="85"/>
      <c r="Y11" s="86"/>
    </row>
    <row r="12" spans="1:30" x14ac:dyDescent="0.3">
      <c r="A12" s="9">
        <v>34734</v>
      </c>
      <c r="B12" s="25"/>
      <c r="C12" s="25"/>
      <c r="D12" s="25"/>
      <c r="E12" s="25"/>
      <c r="F12" s="25"/>
      <c r="G12" s="81"/>
      <c r="H12" s="82"/>
      <c r="I12" s="25"/>
      <c r="J12" s="25"/>
      <c r="L12" s="83">
        <v>53.7</v>
      </c>
      <c r="M12" s="83"/>
      <c r="N12" s="84"/>
      <c r="Q12" s="5"/>
      <c r="R12" s="25"/>
      <c r="S12" s="25"/>
      <c r="T12" s="25"/>
      <c r="U12" s="25"/>
      <c r="V12" s="25"/>
      <c r="W12" s="25"/>
      <c r="X12" s="85"/>
      <c r="Y12" s="86"/>
    </row>
    <row r="13" spans="1:30" x14ac:dyDescent="0.3">
      <c r="A13" s="9">
        <v>34741</v>
      </c>
      <c r="B13" s="25"/>
      <c r="C13" s="25"/>
      <c r="D13" s="25"/>
      <c r="E13" s="25"/>
      <c r="F13" s="25"/>
      <c r="G13" s="81"/>
      <c r="H13" s="82"/>
      <c r="I13" s="25"/>
      <c r="J13" s="25"/>
      <c r="L13" s="83">
        <v>54.2</v>
      </c>
      <c r="M13" s="83"/>
      <c r="N13" s="84"/>
      <c r="Q13" s="5"/>
      <c r="R13" s="25"/>
      <c r="S13" s="25"/>
      <c r="T13" s="25"/>
      <c r="U13" s="25"/>
      <c r="V13" s="25"/>
      <c r="W13" s="25"/>
      <c r="X13" s="85"/>
      <c r="Y13" s="86"/>
    </row>
    <row r="14" spans="1:30" x14ac:dyDescent="0.3">
      <c r="A14" s="9">
        <v>34748</v>
      </c>
      <c r="B14" s="25"/>
      <c r="C14" s="25"/>
      <c r="D14" s="25"/>
      <c r="E14" s="25"/>
      <c r="F14" s="25"/>
      <c r="G14" s="81"/>
      <c r="H14" s="82"/>
      <c r="I14" s="25"/>
      <c r="J14" s="25"/>
      <c r="L14" s="83">
        <v>54.4</v>
      </c>
      <c r="M14" s="83"/>
      <c r="N14" s="84"/>
      <c r="Q14" s="5"/>
      <c r="R14" s="25"/>
      <c r="S14" s="25"/>
      <c r="T14" s="25"/>
      <c r="U14" s="25"/>
      <c r="V14" s="25"/>
      <c r="W14" s="25"/>
      <c r="X14" s="85"/>
      <c r="Y14" s="86"/>
    </row>
    <row r="15" spans="1:30" x14ac:dyDescent="0.3">
      <c r="A15" s="9">
        <v>34755</v>
      </c>
      <c r="B15" s="25"/>
      <c r="C15" s="25"/>
      <c r="D15" s="25"/>
      <c r="E15" s="25"/>
      <c r="F15" s="25"/>
      <c r="G15" s="81"/>
      <c r="H15" s="82"/>
      <c r="I15" s="25"/>
      <c r="J15" s="25"/>
      <c r="L15" s="83">
        <v>53.6</v>
      </c>
      <c r="M15" s="83"/>
      <c r="N15" s="84"/>
      <c r="Q15" s="5"/>
      <c r="R15" s="25"/>
      <c r="S15" s="25"/>
      <c r="T15" s="25"/>
      <c r="U15" s="25"/>
      <c r="V15" s="25"/>
      <c r="W15" s="25"/>
      <c r="X15" s="85"/>
      <c r="Y15" s="86"/>
    </row>
    <row r="16" spans="1:30" x14ac:dyDescent="0.3">
      <c r="A16" s="9">
        <v>34762</v>
      </c>
      <c r="B16" s="25"/>
      <c r="C16" s="25"/>
      <c r="D16" s="25"/>
      <c r="E16" s="25"/>
      <c r="F16" s="25"/>
      <c r="G16" s="81"/>
      <c r="H16" s="82"/>
      <c r="I16" s="25"/>
      <c r="J16" s="25"/>
      <c r="L16" s="83">
        <v>54.6</v>
      </c>
      <c r="M16" s="83"/>
      <c r="N16" s="84"/>
      <c r="Q16" s="5"/>
      <c r="R16" s="25"/>
      <c r="S16" s="25"/>
      <c r="T16" s="25"/>
      <c r="U16" s="25"/>
      <c r="V16" s="25"/>
      <c r="W16" s="25"/>
      <c r="X16" s="85"/>
      <c r="Y16" s="86"/>
    </row>
    <row r="17" spans="1:25" x14ac:dyDescent="0.3">
      <c r="A17" s="9">
        <v>34769</v>
      </c>
      <c r="B17" s="25"/>
      <c r="C17" s="25"/>
      <c r="D17" s="25"/>
      <c r="E17" s="25"/>
      <c r="F17" s="25"/>
      <c r="G17" s="81"/>
      <c r="H17" s="82"/>
      <c r="I17" s="25"/>
      <c r="J17" s="25"/>
      <c r="L17" s="83">
        <v>53.5</v>
      </c>
      <c r="M17" s="83"/>
      <c r="N17" s="84"/>
      <c r="Q17" s="5"/>
      <c r="R17" s="25"/>
      <c r="S17" s="25"/>
      <c r="T17" s="25"/>
      <c r="U17" s="25"/>
      <c r="V17" s="25"/>
      <c r="W17" s="25"/>
      <c r="X17" s="85"/>
      <c r="Y17" s="86"/>
    </row>
    <row r="18" spans="1:25" x14ac:dyDescent="0.3">
      <c r="A18" s="9">
        <v>34776</v>
      </c>
      <c r="B18" s="25"/>
      <c r="C18" s="25"/>
      <c r="D18" s="25"/>
      <c r="E18" s="25"/>
      <c r="F18" s="25"/>
      <c r="G18" s="81"/>
      <c r="H18" s="82"/>
      <c r="I18" s="25"/>
      <c r="J18" s="25"/>
      <c r="L18" s="83">
        <v>55.1</v>
      </c>
      <c r="M18" s="83"/>
      <c r="N18" s="84"/>
      <c r="Q18" s="5"/>
      <c r="R18" s="25"/>
      <c r="S18" s="25"/>
      <c r="T18" s="25"/>
      <c r="U18" s="25"/>
      <c r="V18" s="25"/>
      <c r="W18" s="25"/>
      <c r="X18" s="85"/>
      <c r="Y18" s="86"/>
    </row>
    <row r="19" spans="1:25" x14ac:dyDescent="0.3">
      <c r="A19" s="9">
        <v>34783</v>
      </c>
      <c r="B19" s="25"/>
      <c r="C19" s="25"/>
      <c r="D19" s="25"/>
      <c r="E19" s="25"/>
      <c r="F19" s="25"/>
      <c r="G19" s="81"/>
      <c r="H19" s="82"/>
      <c r="I19" s="25"/>
      <c r="J19" s="25"/>
      <c r="L19" s="83">
        <v>55.6</v>
      </c>
      <c r="M19" s="83"/>
      <c r="N19" s="84"/>
      <c r="Q19" s="5"/>
      <c r="R19" s="25"/>
      <c r="S19" s="25"/>
      <c r="T19" s="25"/>
      <c r="U19" s="25"/>
      <c r="V19" s="25"/>
      <c r="W19" s="25"/>
      <c r="X19" s="85"/>
      <c r="Y19" s="86"/>
    </row>
    <row r="20" spans="1:25" x14ac:dyDescent="0.3">
      <c r="A20" s="9">
        <v>34790</v>
      </c>
      <c r="B20" s="25"/>
      <c r="C20" s="25"/>
      <c r="D20" s="25"/>
      <c r="E20" s="25"/>
      <c r="F20" s="25"/>
      <c r="G20" s="81"/>
      <c r="H20" s="82"/>
      <c r="I20" s="25"/>
      <c r="J20" s="25"/>
      <c r="L20" s="83">
        <v>54.4</v>
      </c>
      <c r="M20" s="83"/>
      <c r="N20" s="84"/>
      <c r="Q20" s="5"/>
      <c r="R20" s="25"/>
      <c r="S20" s="25"/>
      <c r="T20" s="25"/>
      <c r="U20" s="25"/>
      <c r="V20" s="25"/>
      <c r="W20" s="25"/>
      <c r="X20" s="85"/>
      <c r="Y20" s="86"/>
    </row>
    <row r="21" spans="1:25" x14ac:dyDescent="0.3">
      <c r="A21" s="9">
        <v>34797</v>
      </c>
      <c r="B21" s="25"/>
      <c r="C21" s="25"/>
      <c r="D21" s="25"/>
      <c r="E21" s="25"/>
      <c r="F21" s="25"/>
      <c r="G21" s="81"/>
      <c r="H21" s="82"/>
      <c r="I21" s="25"/>
      <c r="J21" s="25"/>
      <c r="L21" s="83">
        <v>53.6</v>
      </c>
      <c r="M21" s="83"/>
      <c r="N21" s="84"/>
      <c r="Q21" s="5"/>
      <c r="R21" s="25"/>
      <c r="S21" s="25"/>
      <c r="T21" s="25"/>
      <c r="U21" s="25"/>
      <c r="V21" s="25"/>
      <c r="W21" s="25"/>
      <c r="X21" s="85"/>
      <c r="Y21" s="86"/>
    </row>
    <row r="22" spans="1:25" x14ac:dyDescent="0.3">
      <c r="A22" s="9">
        <v>34804</v>
      </c>
      <c r="B22" s="25"/>
      <c r="C22" s="25"/>
      <c r="D22" s="25"/>
      <c r="E22" s="25"/>
      <c r="F22" s="25"/>
      <c r="G22" s="81"/>
      <c r="H22" s="82"/>
      <c r="I22" s="25"/>
      <c r="J22" s="25"/>
      <c r="L22" s="83">
        <v>48.5</v>
      </c>
      <c r="M22" s="83"/>
      <c r="N22" s="84"/>
      <c r="Q22" s="5"/>
      <c r="R22" s="25"/>
      <c r="S22" s="25"/>
      <c r="T22" s="25"/>
      <c r="U22" s="25"/>
      <c r="V22" s="25"/>
      <c r="W22" s="25"/>
      <c r="X22" s="85"/>
      <c r="Y22" s="86"/>
    </row>
    <row r="23" spans="1:25" x14ac:dyDescent="0.3">
      <c r="A23" s="9">
        <v>34811</v>
      </c>
      <c r="B23" s="25"/>
      <c r="C23" s="25"/>
      <c r="D23" s="25"/>
      <c r="E23" s="25"/>
      <c r="F23" s="25"/>
      <c r="G23" s="81"/>
      <c r="H23" s="82"/>
      <c r="I23" s="25"/>
      <c r="J23" s="25"/>
      <c r="L23" s="83">
        <v>53.3</v>
      </c>
      <c r="M23" s="83"/>
      <c r="N23" s="84"/>
      <c r="Q23" s="5"/>
      <c r="R23" s="25"/>
      <c r="S23" s="25"/>
      <c r="T23" s="25"/>
      <c r="U23" s="25"/>
      <c r="V23" s="25"/>
      <c r="W23" s="25"/>
      <c r="X23" s="85"/>
      <c r="Y23" s="86"/>
    </row>
    <row r="24" spans="1:25" x14ac:dyDescent="0.3">
      <c r="A24" s="9">
        <v>34818</v>
      </c>
      <c r="B24" s="25"/>
      <c r="C24" s="25"/>
      <c r="D24" s="25"/>
      <c r="E24" s="25"/>
      <c r="F24" s="25"/>
      <c r="G24" s="81"/>
      <c r="H24" s="82"/>
      <c r="I24" s="25"/>
      <c r="J24" s="25"/>
      <c r="L24" s="83">
        <v>54</v>
      </c>
      <c r="M24" s="83"/>
      <c r="N24" s="84"/>
      <c r="Q24" s="5"/>
      <c r="R24" s="25"/>
      <c r="S24" s="25"/>
      <c r="T24" s="25"/>
      <c r="U24" s="25"/>
      <c r="V24" s="25"/>
      <c r="W24" s="25"/>
      <c r="X24" s="85"/>
      <c r="Y24" s="86"/>
    </row>
    <row r="25" spans="1:25" x14ac:dyDescent="0.3">
      <c r="A25" s="9">
        <v>34825</v>
      </c>
      <c r="B25" s="25"/>
      <c r="C25" s="25"/>
      <c r="D25" s="25"/>
      <c r="E25" s="25"/>
      <c r="F25" s="25"/>
      <c r="G25" s="81"/>
      <c r="H25" s="82"/>
      <c r="I25" s="25"/>
      <c r="J25" s="25"/>
      <c r="L25" s="83">
        <v>53.4</v>
      </c>
      <c r="M25" s="83"/>
      <c r="N25" s="84"/>
      <c r="Q25" s="5"/>
      <c r="R25" s="25"/>
      <c r="S25" s="25"/>
      <c r="T25" s="25"/>
      <c r="U25" s="25"/>
      <c r="V25" s="25"/>
      <c r="W25" s="25"/>
      <c r="X25" s="85"/>
      <c r="Y25" s="86"/>
    </row>
    <row r="26" spans="1:25" x14ac:dyDescent="0.3">
      <c r="A26" s="9">
        <v>34832</v>
      </c>
      <c r="B26" s="25"/>
      <c r="C26" s="25"/>
      <c r="D26" s="25"/>
      <c r="E26" s="25"/>
      <c r="F26" s="25"/>
      <c r="G26" s="81"/>
      <c r="H26" s="82"/>
      <c r="I26" s="25"/>
      <c r="J26" s="25"/>
      <c r="L26" s="83">
        <v>52.6</v>
      </c>
      <c r="M26" s="83"/>
      <c r="N26" s="84"/>
      <c r="Q26" s="5"/>
      <c r="R26" s="25"/>
      <c r="S26" s="25"/>
      <c r="T26" s="25"/>
      <c r="U26" s="25"/>
      <c r="V26" s="25"/>
      <c r="W26" s="25"/>
      <c r="X26" s="85"/>
      <c r="Y26" s="86"/>
    </row>
    <row r="27" spans="1:25" x14ac:dyDescent="0.3">
      <c r="A27" s="9">
        <v>34839</v>
      </c>
      <c r="B27" s="25"/>
      <c r="C27" s="25"/>
      <c r="D27" s="25"/>
      <c r="E27" s="25"/>
      <c r="F27" s="25"/>
      <c r="G27" s="81"/>
      <c r="H27" s="82"/>
      <c r="I27" s="25"/>
      <c r="J27" s="25"/>
      <c r="L27" s="83">
        <v>56.4</v>
      </c>
      <c r="M27" s="83"/>
      <c r="N27" s="84"/>
      <c r="Q27" s="5"/>
      <c r="R27" s="25"/>
      <c r="S27" s="25"/>
      <c r="T27" s="25"/>
      <c r="U27" s="25"/>
      <c r="V27" s="25"/>
      <c r="W27" s="25"/>
      <c r="X27" s="85"/>
      <c r="Y27" s="86"/>
    </row>
    <row r="28" spans="1:25" x14ac:dyDescent="0.3">
      <c r="A28" s="9">
        <v>34846</v>
      </c>
      <c r="B28" s="25"/>
      <c r="C28" s="25"/>
      <c r="D28" s="25"/>
      <c r="E28" s="25"/>
      <c r="F28" s="25"/>
      <c r="G28" s="81"/>
      <c r="H28" s="82"/>
      <c r="I28" s="25"/>
      <c r="J28" s="25"/>
      <c r="L28" s="83">
        <v>47.2</v>
      </c>
      <c r="M28" s="83"/>
      <c r="N28" s="84"/>
      <c r="Q28" s="5"/>
      <c r="R28" s="25"/>
      <c r="S28" s="25"/>
      <c r="T28" s="25"/>
      <c r="U28" s="25"/>
      <c r="V28" s="25"/>
      <c r="W28" s="25"/>
      <c r="X28" s="85"/>
      <c r="Y28" s="86"/>
    </row>
    <row r="29" spans="1:25" x14ac:dyDescent="0.3">
      <c r="A29" s="9">
        <v>34853</v>
      </c>
      <c r="B29" s="25"/>
      <c r="C29" s="25"/>
      <c r="D29" s="25"/>
      <c r="E29" s="25"/>
      <c r="F29" s="25"/>
      <c r="G29" s="81"/>
      <c r="H29" s="82"/>
      <c r="I29" s="25"/>
      <c r="J29" s="25"/>
      <c r="L29" s="83">
        <v>53.3</v>
      </c>
      <c r="M29" s="83"/>
      <c r="N29" s="84"/>
      <c r="Q29" s="5"/>
      <c r="R29" s="25"/>
      <c r="S29" s="25"/>
      <c r="T29" s="25"/>
      <c r="U29" s="25"/>
      <c r="V29" s="25"/>
      <c r="W29" s="25"/>
      <c r="X29" s="85"/>
      <c r="Y29" s="86"/>
    </row>
    <row r="30" spans="1:25" x14ac:dyDescent="0.3">
      <c r="A30" s="9">
        <v>34860</v>
      </c>
      <c r="B30" s="25"/>
      <c r="C30" s="25"/>
      <c r="D30" s="25"/>
      <c r="E30" s="25"/>
      <c r="F30" s="25"/>
      <c r="G30" s="81"/>
      <c r="H30" s="82"/>
      <c r="I30" s="25"/>
      <c r="J30" s="25"/>
      <c r="L30" s="83">
        <v>51.6</v>
      </c>
      <c r="M30" s="83"/>
      <c r="N30" s="84"/>
      <c r="Q30" s="5"/>
      <c r="R30" s="25"/>
      <c r="S30" s="25"/>
      <c r="T30" s="25"/>
      <c r="U30" s="25"/>
      <c r="V30" s="25"/>
      <c r="W30" s="25"/>
      <c r="X30" s="85"/>
      <c r="Y30" s="86"/>
    </row>
    <row r="31" spans="1:25" x14ac:dyDescent="0.3">
      <c r="A31" s="9">
        <v>34867</v>
      </c>
      <c r="B31" s="25"/>
      <c r="C31" s="25"/>
      <c r="D31" s="25"/>
      <c r="E31" s="25"/>
      <c r="F31" s="25"/>
      <c r="G31" s="81"/>
      <c r="H31" s="82"/>
      <c r="I31" s="25"/>
      <c r="J31" s="25"/>
      <c r="L31" s="83">
        <v>51.8</v>
      </c>
      <c r="M31" s="83"/>
      <c r="N31" s="84"/>
      <c r="Q31" s="5"/>
      <c r="R31" s="25"/>
      <c r="S31" s="25"/>
      <c r="T31" s="25"/>
      <c r="U31" s="25"/>
      <c r="V31" s="25"/>
      <c r="W31" s="25"/>
      <c r="X31" s="85"/>
      <c r="Y31" s="86"/>
    </row>
    <row r="32" spans="1:25" x14ac:dyDescent="0.3">
      <c r="A32" s="9">
        <v>34874</v>
      </c>
      <c r="B32" s="25"/>
      <c r="C32" s="25"/>
      <c r="D32" s="25"/>
      <c r="E32" s="25"/>
      <c r="F32" s="25"/>
      <c r="G32" s="81"/>
      <c r="H32" s="82"/>
      <c r="I32" s="25"/>
      <c r="J32" s="25"/>
      <c r="L32" s="83">
        <v>49.4</v>
      </c>
      <c r="M32" s="83"/>
      <c r="N32" s="84"/>
      <c r="Q32" s="5"/>
      <c r="R32" s="25"/>
      <c r="S32" s="25"/>
      <c r="T32" s="25"/>
      <c r="U32" s="25"/>
      <c r="V32" s="25"/>
      <c r="W32" s="25"/>
      <c r="X32" s="85"/>
      <c r="Y32" s="86"/>
    </row>
    <row r="33" spans="1:25" x14ac:dyDescent="0.3">
      <c r="A33" s="9">
        <v>34881</v>
      </c>
      <c r="B33" s="25"/>
      <c r="C33" s="25"/>
      <c r="D33" s="25"/>
      <c r="E33" s="25"/>
      <c r="F33" s="25"/>
      <c r="G33" s="81"/>
      <c r="H33" s="82"/>
      <c r="I33" s="25"/>
      <c r="J33" s="25"/>
      <c r="L33" s="83">
        <v>46.6</v>
      </c>
      <c r="M33" s="83"/>
      <c r="N33" s="84"/>
      <c r="Q33" s="5"/>
      <c r="R33" s="25"/>
      <c r="S33" s="25"/>
      <c r="T33" s="25"/>
      <c r="U33" s="25"/>
      <c r="V33" s="25"/>
      <c r="W33" s="25"/>
      <c r="X33" s="85"/>
      <c r="Y33" s="86"/>
    </row>
    <row r="34" spans="1:25" x14ac:dyDescent="0.3">
      <c r="A34" s="9">
        <v>34888</v>
      </c>
      <c r="B34" s="25"/>
      <c r="C34" s="25"/>
      <c r="D34" s="25"/>
      <c r="E34" s="25"/>
      <c r="F34" s="25"/>
      <c r="G34" s="81"/>
      <c r="H34" s="82"/>
      <c r="I34" s="25"/>
      <c r="J34" s="25"/>
      <c r="L34" s="83">
        <v>48.2</v>
      </c>
      <c r="M34" s="83"/>
      <c r="N34" s="84"/>
      <c r="Q34" s="5"/>
      <c r="R34" s="25"/>
      <c r="S34" s="25"/>
      <c r="T34" s="25"/>
      <c r="U34" s="25"/>
      <c r="V34" s="25"/>
      <c r="W34" s="25"/>
      <c r="X34" s="85"/>
      <c r="Y34" s="86"/>
    </row>
    <row r="35" spans="1:25" x14ac:dyDescent="0.3">
      <c r="A35" s="9">
        <v>34895</v>
      </c>
      <c r="B35" s="25"/>
      <c r="C35" s="25"/>
      <c r="D35" s="25"/>
      <c r="E35" s="25"/>
      <c r="F35" s="25"/>
      <c r="G35" s="81"/>
      <c r="H35" s="82"/>
      <c r="I35" s="25"/>
      <c r="J35" s="25"/>
      <c r="L35" s="83">
        <v>51.2</v>
      </c>
      <c r="M35" s="83"/>
      <c r="N35" s="84"/>
      <c r="Q35" s="5"/>
      <c r="R35" s="25"/>
      <c r="S35" s="25"/>
      <c r="T35" s="25"/>
      <c r="U35" s="25"/>
      <c r="V35" s="25"/>
      <c r="W35" s="25"/>
      <c r="X35" s="85"/>
      <c r="Y35" s="86"/>
    </row>
    <row r="36" spans="1:25" x14ac:dyDescent="0.3">
      <c r="A36" s="9">
        <v>34902</v>
      </c>
      <c r="B36" s="25"/>
      <c r="C36" s="25"/>
      <c r="D36" s="25"/>
      <c r="E36" s="25"/>
      <c r="F36" s="25"/>
      <c r="G36" s="81"/>
      <c r="H36" s="82"/>
      <c r="I36" s="25"/>
      <c r="J36" s="25"/>
      <c r="L36" s="83">
        <v>51.4</v>
      </c>
      <c r="M36" s="83"/>
      <c r="N36" s="84"/>
      <c r="Q36" s="5"/>
      <c r="R36" s="25"/>
      <c r="S36" s="25"/>
      <c r="T36" s="25"/>
      <c r="U36" s="25"/>
      <c r="V36" s="25"/>
      <c r="W36" s="25"/>
      <c r="X36" s="85"/>
      <c r="Y36" s="86"/>
    </row>
    <row r="37" spans="1:25" x14ac:dyDescent="0.3">
      <c r="A37" s="9">
        <v>34909</v>
      </c>
      <c r="B37" s="25"/>
      <c r="C37" s="25"/>
      <c r="D37" s="25"/>
      <c r="E37" s="25"/>
      <c r="F37" s="25"/>
      <c r="G37" s="81"/>
      <c r="H37" s="82"/>
      <c r="I37" s="25"/>
      <c r="J37" s="25"/>
      <c r="L37" s="83">
        <v>51.6</v>
      </c>
      <c r="M37" s="83"/>
      <c r="N37" s="84"/>
      <c r="Q37" s="5"/>
      <c r="R37" s="25"/>
      <c r="S37" s="25"/>
      <c r="T37" s="25"/>
      <c r="U37" s="25"/>
      <c r="V37" s="25"/>
      <c r="W37" s="25"/>
      <c r="X37" s="85"/>
      <c r="Y37" s="86"/>
    </row>
    <row r="38" spans="1:25" x14ac:dyDescent="0.3">
      <c r="A38" s="9">
        <v>34916</v>
      </c>
      <c r="B38" s="25"/>
      <c r="C38" s="25"/>
      <c r="D38" s="25"/>
      <c r="E38" s="25"/>
      <c r="F38" s="25"/>
      <c r="G38" s="81"/>
      <c r="H38" s="82"/>
      <c r="I38" s="25"/>
      <c r="J38" s="25"/>
      <c r="L38" s="83">
        <v>51.4</v>
      </c>
      <c r="M38" s="83"/>
      <c r="N38" s="84"/>
      <c r="Q38" s="5"/>
      <c r="R38" s="25"/>
      <c r="S38" s="25"/>
      <c r="T38" s="25"/>
      <c r="U38" s="25"/>
      <c r="V38" s="25"/>
      <c r="W38" s="25"/>
      <c r="X38" s="85"/>
      <c r="Y38" s="86"/>
    </row>
    <row r="39" spans="1:25" x14ac:dyDescent="0.3">
      <c r="A39" s="9">
        <v>34923</v>
      </c>
      <c r="B39" s="25"/>
      <c r="C39" s="25"/>
      <c r="D39" s="25"/>
      <c r="E39" s="25"/>
      <c r="F39" s="25"/>
      <c r="G39" s="81"/>
      <c r="H39" s="82"/>
      <c r="I39" s="25"/>
      <c r="J39" s="25"/>
      <c r="L39" s="83">
        <v>44.7</v>
      </c>
      <c r="M39" s="83"/>
      <c r="N39" s="84"/>
      <c r="Q39" s="5"/>
      <c r="R39" s="25"/>
      <c r="S39" s="25"/>
      <c r="T39" s="25"/>
      <c r="U39" s="25"/>
      <c r="V39" s="25"/>
      <c r="W39" s="25"/>
      <c r="X39" s="85"/>
      <c r="Y39" s="86"/>
    </row>
    <row r="40" spans="1:25" x14ac:dyDescent="0.3">
      <c r="A40" s="9">
        <v>34930</v>
      </c>
      <c r="B40" s="25"/>
      <c r="C40" s="25"/>
      <c r="D40" s="25"/>
      <c r="E40" s="25"/>
      <c r="F40" s="25"/>
      <c r="G40" s="81"/>
      <c r="H40" s="82"/>
      <c r="I40" s="25"/>
      <c r="J40" s="25"/>
      <c r="L40" s="83">
        <v>51.2</v>
      </c>
      <c r="M40" s="83"/>
      <c r="N40" s="84"/>
      <c r="Q40" s="5"/>
      <c r="R40" s="25"/>
      <c r="S40" s="25"/>
      <c r="T40" s="25"/>
      <c r="U40" s="25"/>
      <c r="V40" s="25"/>
      <c r="W40" s="25"/>
      <c r="X40" s="85"/>
      <c r="Y40" s="86"/>
    </row>
    <row r="41" spans="1:25" x14ac:dyDescent="0.3">
      <c r="A41" s="9">
        <v>34937</v>
      </c>
      <c r="B41" s="25"/>
      <c r="C41" s="25"/>
      <c r="D41" s="25"/>
      <c r="E41" s="25"/>
      <c r="F41" s="25"/>
      <c r="G41" s="81"/>
      <c r="H41" s="82"/>
      <c r="I41" s="25"/>
      <c r="J41" s="25"/>
      <c r="L41" s="83">
        <v>50.2</v>
      </c>
      <c r="M41" s="83"/>
      <c r="N41" s="84"/>
      <c r="Q41" s="5"/>
      <c r="R41" s="25"/>
      <c r="S41" s="25"/>
      <c r="T41" s="25"/>
      <c r="U41" s="25"/>
      <c r="V41" s="25"/>
      <c r="W41" s="25"/>
      <c r="X41" s="85"/>
      <c r="Y41" s="86"/>
    </row>
    <row r="42" spans="1:25" x14ac:dyDescent="0.3">
      <c r="A42" s="9">
        <v>34944</v>
      </c>
      <c r="B42" s="25"/>
      <c r="C42" s="25"/>
      <c r="D42" s="25"/>
      <c r="E42" s="25"/>
      <c r="F42" s="25"/>
      <c r="G42" s="81"/>
      <c r="H42" s="82"/>
      <c r="I42" s="25"/>
      <c r="J42" s="25"/>
      <c r="L42" s="83">
        <v>53.2</v>
      </c>
      <c r="M42" s="83"/>
      <c r="N42" s="84"/>
      <c r="Q42" s="5"/>
      <c r="R42" s="25"/>
      <c r="S42" s="25"/>
      <c r="T42" s="25"/>
      <c r="U42" s="25"/>
      <c r="V42" s="25"/>
      <c r="W42" s="25"/>
      <c r="X42" s="85"/>
      <c r="Y42" s="86"/>
    </row>
    <row r="43" spans="1:25" x14ac:dyDescent="0.3">
      <c r="A43" s="9">
        <v>34951</v>
      </c>
      <c r="B43" s="25"/>
      <c r="C43" s="25"/>
      <c r="D43" s="25"/>
      <c r="E43" s="25"/>
      <c r="F43" s="25"/>
      <c r="G43" s="81"/>
      <c r="H43" s="82"/>
      <c r="I43" s="25"/>
      <c r="J43" s="25"/>
      <c r="L43" s="83">
        <v>47.8</v>
      </c>
      <c r="M43" s="83"/>
      <c r="N43" s="84"/>
      <c r="Q43" s="5"/>
      <c r="R43" s="25"/>
      <c r="S43" s="25"/>
      <c r="T43" s="25"/>
      <c r="U43" s="25"/>
      <c r="V43" s="25"/>
      <c r="W43" s="25"/>
      <c r="X43" s="85"/>
      <c r="Y43" s="86"/>
    </row>
    <row r="44" spans="1:25" x14ac:dyDescent="0.3">
      <c r="A44" s="9">
        <v>34958</v>
      </c>
      <c r="B44" s="25"/>
      <c r="C44" s="25"/>
      <c r="D44" s="25"/>
      <c r="E44" s="25"/>
      <c r="F44" s="25"/>
      <c r="G44" s="81"/>
      <c r="H44" s="82"/>
      <c r="I44" s="25"/>
      <c r="J44" s="25"/>
      <c r="L44" s="83">
        <v>54.7</v>
      </c>
      <c r="M44" s="83"/>
      <c r="N44" s="84"/>
      <c r="Q44" s="5"/>
      <c r="R44" s="25"/>
      <c r="S44" s="25"/>
      <c r="T44" s="25"/>
      <c r="U44" s="25"/>
      <c r="V44" s="25"/>
      <c r="W44" s="25"/>
      <c r="X44" s="85"/>
      <c r="Y44" s="86"/>
    </row>
    <row r="45" spans="1:25" x14ac:dyDescent="0.3">
      <c r="A45" s="9">
        <v>34965</v>
      </c>
      <c r="B45" s="25"/>
      <c r="C45" s="25"/>
      <c r="D45" s="25"/>
      <c r="E45" s="25"/>
      <c r="F45" s="25"/>
      <c r="G45" s="81"/>
      <c r="H45" s="82"/>
      <c r="I45" s="25"/>
      <c r="J45" s="25"/>
      <c r="L45" s="83">
        <v>54.3</v>
      </c>
      <c r="M45" s="83"/>
      <c r="N45" s="84"/>
      <c r="Q45" s="5"/>
      <c r="R45" s="25"/>
      <c r="S45" s="25"/>
      <c r="T45" s="25"/>
      <c r="U45" s="25"/>
      <c r="V45" s="25"/>
      <c r="W45" s="25"/>
      <c r="X45" s="85"/>
      <c r="Y45" s="86"/>
    </row>
    <row r="46" spans="1:25" x14ac:dyDescent="0.3">
      <c r="A46" s="9">
        <v>34972</v>
      </c>
      <c r="B46" s="25"/>
      <c r="C46" s="25"/>
      <c r="D46" s="25"/>
      <c r="E46" s="25"/>
      <c r="F46" s="25"/>
      <c r="G46" s="81"/>
      <c r="H46" s="82"/>
      <c r="I46" s="25"/>
      <c r="J46" s="25"/>
      <c r="L46" s="83">
        <v>54.6</v>
      </c>
      <c r="M46" s="83"/>
      <c r="N46" s="84"/>
      <c r="Q46" s="5"/>
      <c r="R46" s="25"/>
      <c r="S46" s="25"/>
      <c r="T46" s="25"/>
      <c r="U46" s="25"/>
      <c r="V46" s="25"/>
      <c r="W46" s="25"/>
      <c r="X46" s="85"/>
      <c r="Y46" s="86"/>
    </row>
    <row r="47" spans="1:25" x14ac:dyDescent="0.3">
      <c r="A47" s="9">
        <v>34979</v>
      </c>
      <c r="B47" s="25"/>
      <c r="C47" s="25"/>
      <c r="D47" s="25"/>
      <c r="E47" s="25"/>
      <c r="F47" s="25"/>
      <c r="G47" s="81"/>
      <c r="H47" s="82"/>
      <c r="I47" s="25"/>
      <c r="J47" s="25"/>
      <c r="L47" s="83">
        <v>55.9</v>
      </c>
      <c r="M47" s="83"/>
      <c r="N47" s="84"/>
      <c r="Q47" s="5"/>
      <c r="R47" s="25"/>
      <c r="S47" s="25"/>
      <c r="T47" s="25"/>
      <c r="U47" s="25"/>
      <c r="V47" s="25"/>
      <c r="W47" s="25"/>
      <c r="X47" s="85"/>
      <c r="Y47" s="86"/>
    </row>
    <row r="48" spans="1:25" x14ac:dyDescent="0.3">
      <c r="A48" s="9">
        <v>34986</v>
      </c>
      <c r="B48" s="25"/>
      <c r="C48" s="25"/>
      <c r="D48" s="25"/>
      <c r="E48" s="25"/>
      <c r="F48" s="25"/>
      <c r="G48" s="81"/>
      <c r="H48" s="82"/>
      <c r="I48" s="25"/>
      <c r="J48" s="25"/>
      <c r="L48" s="83">
        <v>46.5</v>
      </c>
      <c r="M48" s="83"/>
      <c r="N48" s="84"/>
      <c r="Q48" s="5"/>
      <c r="R48" s="25"/>
      <c r="S48" s="25"/>
      <c r="T48" s="25"/>
      <c r="U48" s="25"/>
      <c r="V48" s="25"/>
      <c r="W48" s="25"/>
      <c r="X48" s="85"/>
      <c r="Y48" s="86"/>
    </row>
    <row r="49" spans="1:25" x14ac:dyDescent="0.3">
      <c r="A49" s="9">
        <v>34993</v>
      </c>
      <c r="B49" s="25"/>
      <c r="C49" s="25"/>
      <c r="D49" s="25"/>
      <c r="E49" s="25"/>
      <c r="F49" s="25"/>
      <c r="G49" s="81"/>
      <c r="H49" s="82"/>
      <c r="I49" s="25"/>
      <c r="J49" s="25"/>
      <c r="L49" s="83">
        <v>54</v>
      </c>
      <c r="M49" s="83"/>
      <c r="N49" s="84"/>
      <c r="Q49" s="5"/>
      <c r="R49" s="25"/>
      <c r="S49" s="25"/>
      <c r="T49" s="25"/>
      <c r="U49" s="25"/>
      <c r="V49" s="25"/>
      <c r="W49" s="25"/>
      <c r="X49" s="85"/>
      <c r="Y49" s="86"/>
    </row>
    <row r="50" spans="1:25" x14ac:dyDescent="0.3">
      <c r="A50" s="9">
        <v>35000</v>
      </c>
      <c r="B50" s="25"/>
      <c r="C50" s="25"/>
      <c r="D50" s="25"/>
      <c r="E50" s="25"/>
      <c r="F50" s="25"/>
      <c r="G50" s="81"/>
      <c r="H50" s="82"/>
      <c r="I50" s="25"/>
      <c r="J50" s="25"/>
      <c r="L50" s="83">
        <v>55</v>
      </c>
      <c r="M50" s="83"/>
      <c r="N50" s="84"/>
      <c r="Q50" s="5"/>
      <c r="R50" s="25"/>
      <c r="S50" s="25"/>
      <c r="T50" s="25"/>
      <c r="U50" s="25"/>
      <c r="V50" s="25"/>
      <c r="W50" s="25"/>
      <c r="X50" s="85"/>
      <c r="Y50" s="86"/>
    </row>
    <row r="51" spans="1:25" x14ac:dyDescent="0.3">
      <c r="A51" s="9">
        <v>35007</v>
      </c>
      <c r="B51" s="25"/>
      <c r="C51" s="25"/>
      <c r="D51" s="25"/>
      <c r="E51" s="25"/>
      <c r="F51" s="25"/>
      <c r="G51" s="81"/>
      <c r="H51" s="82"/>
      <c r="I51" s="25"/>
      <c r="J51" s="25"/>
      <c r="L51" s="83">
        <v>55.4</v>
      </c>
      <c r="M51" s="83"/>
      <c r="N51" s="84"/>
      <c r="Q51" s="5"/>
      <c r="R51" s="25"/>
      <c r="S51" s="25"/>
      <c r="T51" s="25"/>
      <c r="U51" s="25"/>
      <c r="V51" s="25"/>
      <c r="W51" s="25"/>
      <c r="X51" s="85"/>
      <c r="Y51" s="86"/>
    </row>
    <row r="52" spans="1:25" x14ac:dyDescent="0.3">
      <c r="A52" s="9">
        <v>35014</v>
      </c>
      <c r="B52" s="25"/>
      <c r="C52" s="25"/>
      <c r="D52" s="25"/>
      <c r="E52" s="25"/>
      <c r="F52" s="25"/>
      <c r="G52" s="81"/>
      <c r="H52" s="82"/>
      <c r="I52" s="25"/>
      <c r="J52" s="25"/>
      <c r="L52" s="83">
        <v>54</v>
      </c>
      <c r="M52" s="83"/>
      <c r="N52" s="84"/>
      <c r="Q52" s="5"/>
      <c r="R52" s="25"/>
      <c r="S52" s="25"/>
      <c r="T52" s="25"/>
      <c r="U52" s="25"/>
      <c r="V52" s="25"/>
      <c r="W52" s="25"/>
      <c r="X52" s="85"/>
      <c r="Y52" s="86"/>
    </row>
    <row r="53" spans="1:25" x14ac:dyDescent="0.3">
      <c r="A53" s="9">
        <v>35021</v>
      </c>
      <c r="B53" s="25"/>
      <c r="C53" s="25"/>
      <c r="D53" s="25"/>
      <c r="E53" s="25"/>
      <c r="F53" s="25"/>
      <c r="G53" s="81"/>
      <c r="H53" s="82"/>
      <c r="I53" s="25"/>
      <c r="J53" s="25"/>
      <c r="L53" s="83">
        <v>55.5</v>
      </c>
      <c r="M53" s="83"/>
      <c r="N53" s="84"/>
      <c r="Q53" s="5"/>
      <c r="R53" s="25"/>
      <c r="S53" s="25"/>
      <c r="T53" s="25"/>
      <c r="U53" s="25"/>
      <c r="V53" s="25"/>
      <c r="W53" s="25"/>
      <c r="X53" s="85"/>
      <c r="Y53" s="86"/>
    </row>
    <row r="54" spans="1:25" x14ac:dyDescent="0.3">
      <c r="A54" s="9">
        <v>35028</v>
      </c>
      <c r="B54" s="25"/>
      <c r="C54" s="25"/>
      <c r="D54" s="25"/>
      <c r="E54" s="25"/>
      <c r="F54" s="25"/>
      <c r="G54" s="81"/>
      <c r="H54" s="82"/>
      <c r="I54" s="25"/>
      <c r="J54" s="25"/>
      <c r="L54" s="83">
        <v>56.5</v>
      </c>
      <c r="M54" s="83"/>
      <c r="N54" s="84"/>
      <c r="Q54" s="5"/>
      <c r="R54" s="25"/>
      <c r="S54" s="25"/>
      <c r="T54" s="25"/>
      <c r="U54" s="25"/>
      <c r="V54" s="25"/>
      <c r="W54" s="25"/>
      <c r="X54" s="85"/>
      <c r="Y54" s="86"/>
    </row>
    <row r="55" spans="1:25" x14ac:dyDescent="0.3">
      <c r="A55" s="9">
        <v>35035</v>
      </c>
      <c r="B55" s="25"/>
      <c r="C55" s="25"/>
      <c r="D55" s="25"/>
      <c r="E55" s="25"/>
      <c r="F55" s="25"/>
      <c r="G55" s="81"/>
      <c r="H55" s="82"/>
      <c r="I55" s="25"/>
      <c r="J55" s="25"/>
      <c r="L55" s="83">
        <v>56.4</v>
      </c>
      <c r="M55" s="83"/>
      <c r="N55" s="84"/>
      <c r="Q55" s="5"/>
      <c r="R55" s="25"/>
      <c r="S55" s="25"/>
      <c r="T55" s="25"/>
      <c r="U55" s="25"/>
      <c r="V55" s="25"/>
      <c r="W55" s="25"/>
      <c r="X55" s="85"/>
      <c r="Y55" s="86"/>
    </row>
    <row r="56" spans="1:25" x14ac:dyDescent="0.3">
      <c r="A56" s="9">
        <v>35042</v>
      </c>
      <c r="B56" s="25"/>
      <c r="C56" s="25"/>
      <c r="D56" s="25"/>
      <c r="E56" s="25"/>
      <c r="F56" s="25"/>
      <c r="G56" s="81"/>
      <c r="H56" s="82"/>
      <c r="I56" s="25"/>
      <c r="J56" s="25"/>
      <c r="L56" s="83">
        <v>55.1</v>
      </c>
      <c r="M56" s="83"/>
      <c r="N56" s="84"/>
      <c r="Q56" s="5"/>
      <c r="R56" s="25"/>
      <c r="S56" s="25"/>
      <c r="T56" s="25"/>
      <c r="U56" s="25"/>
      <c r="V56" s="25"/>
      <c r="W56" s="25"/>
      <c r="X56" s="85"/>
      <c r="Y56" s="86"/>
    </row>
    <row r="57" spans="1:25" x14ac:dyDescent="0.3">
      <c r="A57" s="9">
        <v>35049</v>
      </c>
      <c r="B57" s="25"/>
      <c r="C57" s="25"/>
      <c r="D57" s="25"/>
      <c r="E57" s="25"/>
      <c r="F57" s="25"/>
      <c r="G57" s="81"/>
      <c r="H57" s="82"/>
      <c r="I57" s="25"/>
      <c r="J57" s="25"/>
      <c r="L57" s="83">
        <v>58.5</v>
      </c>
      <c r="M57" s="83"/>
      <c r="N57" s="84"/>
      <c r="Q57" s="5"/>
      <c r="R57" s="25"/>
      <c r="S57" s="25"/>
      <c r="T57" s="25"/>
      <c r="U57" s="25"/>
      <c r="V57" s="25"/>
      <c r="W57" s="25"/>
      <c r="X57" s="85"/>
      <c r="Y57" s="86"/>
    </row>
    <row r="58" spans="1:25" x14ac:dyDescent="0.3">
      <c r="A58" s="9">
        <v>35056</v>
      </c>
      <c r="B58" s="25"/>
      <c r="C58" s="25"/>
      <c r="D58" s="25"/>
      <c r="E58" s="25"/>
      <c r="F58" s="25"/>
      <c r="G58" s="81"/>
      <c r="H58" s="82"/>
      <c r="I58" s="25"/>
      <c r="J58" s="25"/>
      <c r="L58" s="83">
        <v>53.8</v>
      </c>
      <c r="M58" s="83"/>
      <c r="N58" s="84"/>
      <c r="Q58" s="5"/>
      <c r="R58" s="25"/>
      <c r="S58" s="25"/>
      <c r="T58" s="25"/>
      <c r="U58" s="25"/>
      <c r="V58" s="25"/>
      <c r="W58" s="25"/>
      <c r="X58" s="85"/>
      <c r="Y58" s="86"/>
    </row>
    <row r="59" spans="1:25" x14ac:dyDescent="0.3">
      <c r="A59" s="9">
        <v>35063</v>
      </c>
      <c r="B59" s="25"/>
      <c r="C59" s="25"/>
      <c r="D59" s="25"/>
      <c r="E59" s="25"/>
      <c r="F59" s="25"/>
      <c r="G59" s="81"/>
      <c r="H59" s="82"/>
      <c r="I59" s="25"/>
      <c r="J59" s="25"/>
      <c r="L59" s="83">
        <v>31.8</v>
      </c>
      <c r="M59" s="83"/>
      <c r="N59" s="84"/>
      <c r="Q59" s="5"/>
      <c r="R59" s="25"/>
      <c r="S59" s="25"/>
      <c r="T59" s="25"/>
      <c r="U59" s="25"/>
      <c r="V59" s="25"/>
      <c r="W59" s="25"/>
      <c r="X59" s="85"/>
      <c r="Y59" s="86"/>
    </row>
    <row r="60" spans="1:25" x14ac:dyDescent="0.3">
      <c r="A60" s="9">
        <v>35070</v>
      </c>
      <c r="B60" s="25"/>
      <c r="C60" s="25"/>
      <c r="D60" s="25"/>
      <c r="E60" s="25"/>
      <c r="F60" s="25"/>
      <c r="G60" s="81"/>
      <c r="H60" s="82"/>
      <c r="I60" s="25"/>
      <c r="J60" s="25"/>
      <c r="L60" s="83">
        <v>44.3</v>
      </c>
      <c r="M60" s="83"/>
      <c r="N60" s="84"/>
      <c r="Q60" s="5"/>
      <c r="R60" s="25"/>
      <c r="S60" s="25"/>
      <c r="T60" s="25"/>
      <c r="U60" s="25"/>
      <c r="V60" s="25"/>
      <c r="W60" s="25"/>
      <c r="X60" s="85"/>
      <c r="Y60" s="86"/>
    </row>
    <row r="61" spans="1:25" x14ac:dyDescent="0.3">
      <c r="A61" s="9">
        <v>35077</v>
      </c>
      <c r="B61" s="25"/>
      <c r="C61" s="25"/>
      <c r="D61" s="25"/>
      <c r="E61" s="25"/>
      <c r="F61" s="25"/>
      <c r="G61" s="81"/>
      <c r="H61" s="82"/>
      <c r="I61" s="25"/>
      <c r="J61" s="25"/>
      <c r="L61" s="83">
        <v>56.5</v>
      </c>
      <c r="M61" s="83"/>
      <c r="N61" s="84"/>
      <c r="Q61" s="5"/>
      <c r="R61" s="25"/>
      <c r="S61" s="25"/>
      <c r="T61" s="25"/>
      <c r="U61" s="25"/>
      <c r="V61" s="25"/>
      <c r="W61" s="25"/>
      <c r="X61" s="85"/>
      <c r="Y61" s="86"/>
    </row>
    <row r="62" spans="1:25" x14ac:dyDescent="0.3">
      <c r="A62" s="9">
        <v>35084</v>
      </c>
      <c r="B62" s="25"/>
      <c r="C62" s="25"/>
      <c r="D62" s="25"/>
      <c r="E62" s="25"/>
      <c r="F62" s="25"/>
      <c r="G62" s="81"/>
      <c r="H62" s="82"/>
      <c r="I62" s="25"/>
      <c r="J62" s="25"/>
      <c r="L62" s="83">
        <v>54.5</v>
      </c>
      <c r="M62" s="83"/>
      <c r="N62" s="84"/>
      <c r="Q62" s="5"/>
      <c r="R62" s="25"/>
      <c r="S62" s="25"/>
      <c r="T62" s="25"/>
      <c r="U62" s="25"/>
      <c r="V62" s="25"/>
      <c r="W62" s="25"/>
      <c r="X62" s="85"/>
      <c r="Y62" s="86"/>
    </row>
    <row r="63" spans="1:25" x14ac:dyDescent="0.3">
      <c r="A63" s="9">
        <v>35091</v>
      </c>
      <c r="B63" s="25"/>
      <c r="C63" s="25"/>
      <c r="D63" s="25"/>
      <c r="E63" s="25"/>
      <c r="F63" s="25"/>
      <c r="G63" s="81"/>
      <c r="H63" s="82"/>
      <c r="I63" s="25"/>
      <c r="J63" s="25"/>
      <c r="L63" s="83">
        <v>55.3</v>
      </c>
      <c r="M63" s="83"/>
      <c r="N63" s="84"/>
      <c r="Q63" s="5"/>
      <c r="R63" s="25"/>
      <c r="S63" s="25"/>
      <c r="T63" s="25"/>
      <c r="U63" s="25"/>
      <c r="V63" s="25"/>
      <c r="W63" s="25"/>
      <c r="X63" s="85"/>
      <c r="Y63" s="86"/>
    </row>
    <row r="64" spans="1:25" x14ac:dyDescent="0.3">
      <c r="A64" s="9">
        <v>35098</v>
      </c>
      <c r="B64" s="25"/>
      <c r="C64" s="25"/>
      <c r="D64" s="25"/>
      <c r="E64" s="25"/>
      <c r="F64" s="25"/>
      <c r="G64" s="81"/>
      <c r="H64" s="82"/>
      <c r="I64" s="25"/>
      <c r="J64" s="25"/>
      <c r="L64" s="83">
        <v>52.5</v>
      </c>
      <c r="M64" s="83"/>
      <c r="N64" s="84"/>
      <c r="Q64" s="5"/>
      <c r="R64" s="25"/>
      <c r="S64" s="25"/>
      <c r="T64" s="25"/>
      <c r="U64" s="25"/>
      <c r="V64" s="25"/>
      <c r="W64" s="25"/>
      <c r="X64" s="85"/>
      <c r="Y64" s="86"/>
    </row>
    <row r="65" spans="1:25" x14ac:dyDescent="0.3">
      <c r="A65" s="9">
        <v>35105</v>
      </c>
      <c r="B65" s="25"/>
      <c r="C65" s="25"/>
      <c r="D65" s="25"/>
      <c r="E65" s="25"/>
      <c r="F65" s="25"/>
      <c r="G65" s="81"/>
      <c r="H65" s="82"/>
      <c r="I65" s="25"/>
      <c r="J65" s="25"/>
      <c r="L65" s="83">
        <v>55.5</v>
      </c>
      <c r="M65" s="83"/>
      <c r="N65" s="84"/>
      <c r="Q65" s="5"/>
      <c r="R65" s="25"/>
      <c r="S65" s="25"/>
      <c r="T65" s="25"/>
      <c r="U65" s="25"/>
      <c r="V65" s="25"/>
      <c r="W65" s="25"/>
      <c r="X65" s="85"/>
      <c r="Y65" s="86"/>
    </row>
    <row r="66" spans="1:25" x14ac:dyDescent="0.3">
      <c r="A66" s="9">
        <v>35112</v>
      </c>
      <c r="B66" s="25"/>
      <c r="C66" s="25"/>
      <c r="D66" s="25"/>
      <c r="E66" s="25"/>
      <c r="F66" s="25"/>
      <c r="G66" s="81"/>
      <c r="H66" s="82"/>
      <c r="I66" s="25"/>
      <c r="J66" s="25"/>
      <c r="L66" s="83">
        <v>55.7</v>
      </c>
      <c r="M66" s="83"/>
      <c r="N66" s="84"/>
      <c r="Q66" s="5"/>
      <c r="R66" s="25"/>
      <c r="S66" s="25"/>
      <c r="T66" s="25"/>
      <c r="U66" s="25"/>
      <c r="V66" s="25"/>
      <c r="W66" s="25"/>
      <c r="X66" s="85"/>
      <c r="Y66" s="86"/>
    </row>
    <row r="67" spans="1:25" x14ac:dyDescent="0.3">
      <c r="A67" s="9">
        <v>35119</v>
      </c>
      <c r="B67" s="25"/>
      <c r="C67" s="25"/>
      <c r="D67" s="25"/>
      <c r="E67" s="25"/>
      <c r="F67" s="25"/>
      <c r="G67" s="81"/>
      <c r="H67" s="82"/>
      <c r="I67" s="25"/>
      <c r="J67" s="25"/>
      <c r="L67" s="83">
        <v>54.9</v>
      </c>
      <c r="M67" s="83"/>
      <c r="N67" s="84"/>
      <c r="Q67" s="5"/>
      <c r="R67" s="25"/>
      <c r="S67" s="25"/>
      <c r="T67" s="25"/>
      <c r="U67" s="25"/>
      <c r="V67" s="25"/>
      <c r="W67" s="25"/>
      <c r="X67" s="85"/>
      <c r="Y67" s="86"/>
    </row>
    <row r="68" spans="1:25" x14ac:dyDescent="0.3">
      <c r="A68" s="9">
        <v>35126</v>
      </c>
      <c r="B68" s="25"/>
      <c r="C68" s="25"/>
      <c r="D68" s="25"/>
      <c r="E68" s="25"/>
      <c r="F68" s="25"/>
      <c r="G68" s="81"/>
      <c r="H68" s="82"/>
      <c r="I68" s="25"/>
      <c r="J68" s="25"/>
      <c r="L68" s="83">
        <v>53.9</v>
      </c>
      <c r="M68" s="83"/>
      <c r="N68" s="84"/>
      <c r="Q68" s="5"/>
      <c r="R68" s="25"/>
      <c r="S68" s="25"/>
      <c r="T68" s="25"/>
      <c r="U68" s="25"/>
      <c r="V68" s="25"/>
      <c r="W68" s="25"/>
      <c r="X68" s="85"/>
      <c r="Y68" s="86"/>
    </row>
    <row r="69" spans="1:25" x14ac:dyDescent="0.3">
      <c r="A69" s="9">
        <v>35133</v>
      </c>
      <c r="B69" s="25"/>
      <c r="C69" s="25"/>
      <c r="D69" s="25"/>
      <c r="E69" s="25"/>
      <c r="F69" s="25"/>
      <c r="G69" s="81"/>
      <c r="H69" s="82"/>
      <c r="I69" s="25"/>
      <c r="J69" s="25"/>
      <c r="L69" s="83">
        <v>53</v>
      </c>
      <c r="M69" s="83"/>
      <c r="N69" s="84"/>
      <c r="Q69" s="5"/>
      <c r="R69" s="25"/>
      <c r="S69" s="25"/>
      <c r="T69" s="25"/>
      <c r="U69" s="25"/>
      <c r="V69" s="25"/>
      <c r="W69" s="25"/>
      <c r="X69" s="85"/>
      <c r="Y69" s="86"/>
    </row>
    <row r="70" spans="1:25" x14ac:dyDescent="0.3">
      <c r="A70" s="9">
        <v>35140</v>
      </c>
      <c r="B70" s="25"/>
      <c r="C70" s="25"/>
      <c r="D70" s="25"/>
      <c r="E70" s="25"/>
      <c r="F70" s="25"/>
      <c r="G70" s="81"/>
      <c r="H70" s="82"/>
      <c r="I70" s="25"/>
      <c r="J70" s="25"/>
      <c r="L70" s="83">
        <v>53.2</v>
      </c>
      <c r="M70" s="83"/>
      <c r="N70" s="84"/>
      <c r="Q70" s="5"/>
      <c r="R70" s="25"/>
      <c r="S70" s="25"/>
      <c r="T70" s="25"/>
      <c r="U70" s="25"/>
      <c r="V70" s="25"/>
      <c r="W70" s="25"/>
      <c r="X70" s="85"/>
      <c r="Y70" s="86"/>
    </row>
    <row r="71" spans="1:25" x14ac:dyDescent="0.3">
      <c r="A71" s="9">
        <v>35147</v>
      </c>
      <c r="B71" s="25"/>
      <c r="C71" s="25"/>
      <c r="D71" s="25"/>
      <c r="E71" s="25"/>
      <c r="F71" s="25"/>
      <c r="G71" s="81"/>
      <c r="H71" s="82"/>
      <c r="I71" s="25"/>
      <c r="J71" s="25"/>
      <c r="L71" s="83">
        <v>53.9</v>
      </c>
      <c r="M71" s="83"/>
      <c r="N71" s="84"/>
      <c r="Q71" s="5"/>
      <c r="R71" s="25"/>
      <c r="S71" s="25"/>
      <c r="T71" s="25"/>
      <c r="U71" s="25"/>
      <c r="V71" s="25"/>
      <c r="W71" s="25"/>
      <c r="X71" s="85"/>
      <c r="Y71" s="86"/>
    </row>
    <row r="72" spans="1:25" x14ac:dyDescent="0.3">
      <c r="A72" s="9">
        <v>35154</v>
      </c>
      <c r="B72" s="25"/>
      <c r="C72" s="25"/>
      <c r="D72" s="25"/>
      <c r="E72" s="25"/>
      <c r="F72" s="25"/>
      <c r="G72" s="81"/>
      <c r="H72" s="82"/>
      <c r="I72" s="25"/>
      <c r="J72" s="25"/>
      <c r="L72" s="83">
        <v>53.9</v>
      </c>
      <c r="M72" s="83"/>
      <c r="N72" s="84"/>
      <c r="Q72" s="5"/>
      <c r="R72" s="25"/>
      <c r="S72" s="25"/>
      <c r="T72" s="25"/>
      <c r="U72" s="25"/>
      <c r="V72" s="25"/>
      <c r="W72" s="25"/>
      <c r="X72" s="85"/>
      <c r="Y72" s="86"/>
    </row>
    <row r="73" spans="1:25" x14ac:dyDescent="0.3">
      <c r="A73" s="9">
        <v>35161</v>
      </c>
      <c r="B73" s="25"/>
      <c r="C73" s="25"/>
      <c r="D73" s="25"/>
      <c r="E73" s="25"/>
      <c r="F73" s="25"/>
      <c r="G73" s="81"/>
      <c r="H73" s="82"/>
      <c r="I73" s="25"/>
      <c r="J73" s="25"/>
      <c r="L73" s="83">
        <v>46.2</v>
      </c>
      <c r="M73" s="83"/>
      <c r="N73" s="84"/>
      <c r="Q73" s="5"/>
      <c r="R73" s="25"/>
      <c r="S73" s="25"/>
      <c r="T73" s="25"/>
      <c r="U73" s="25"/>
      <c r="V73" s="25"/>
      <c r="W73" s="25"/>
      <c r="X73" s="85"/>
      <c r="Y73" s="86"/>
    </row>
    <row r="74" spans="1:25" x14ac:dyDescent="0.3">
      <c r="A74" s="9">
        <v>35168</v>
      </c>
      <c r="B74" s="25"/>
      <c r="C74" s="25"/>
      <c r="D74" s="25"/>
      <c r="E74" s="25"/>
      <c r="F74" s="25"/>
      <c r="G74" s="81"/>
      <c r="H74" s="82"/>
      <c r="I74" s="25"/>
      <c r="J74" s="25"/>
      <c r="L74" s="83">
        <v>49.5</v>
      </c>
      <c r="M74" s="83"/>
      <c r="N74" s="84"/>
      <c r="Q74" s="5"/>
      <c r="R74" s="25"/>
      <c r="S74" s="25"/>
      <c r="T74" s="25"/>
      <c r="U74" s="25"/>
      <c r="V74" s="25"/>
      <c r="W74" s="25"/>
      <c r="X74" s="85"/>
      <c r="Y74" s="86"/>
    </row>
    <row r="75" spans="1:25" x14ac:dyDescent="0.3">
      <c r="A75" s="9">
        <v>35175</v>
      </c>
      <c r="B75" s="25"/>
      <c r="C75" s="25"/>
      <c r="D75" s="25"/>
      <c r="E75" s="25"/>
      <c r="F75" s="25"/>
      <c r="G75" s="81"/>
      <c r="H75" s="82"/>
      <c r="I75" s="25"/>
      <c r="J75" s="25"/>
      <c r="L75" s="83">
        <v>52.1</v>
      </c>
      <c r="M75" s="83"/>
      <c r="N75" s="84"/>
      <c r="Q75" s="5"/>
      <c r="R75" s="25"/>
      <c r="S75" s="25"/>
      <c r="T75" s="25"/>
      <c r="U75" s="25"/>
      <c r="V75" s="25"/>
      <c r="W75" s="25"/>
      <c r="X75" s="85"/>
      <c r="Y75" s="86"/>
    </row>
    <row r="76" spans="1:25" x14ac:dyDescent="0.3">
      <c r="A76" s="9">
        <v>35182</v>
      </c>
      <c r="B76" s="25"/>
      <c r="C76" s="25"/>
      <c r="D76" s="25"/>
      <c r="E76" s="25"/>
      <c r="F76" s="25"/>
      <c r="G76" s="81"/>
      <c r="H76" s="82"/>
      <c r="I76" s="25"/>
      <c r="J76" s="25"/>
      <c r="L76" s="83">
        <v>52.7</v>
      </c>
      <c r="M76" s="83"/>
      <c r="N76" s="84"/>
      <c r="Q76" s="5"/>
      <c r="R76" s="25"/>
      <c r="S76" s="25"/>
      <c r="T76" s="25"/>
      <c r="U76" s="25"/>
      <c r="V76" s="25"/>
      <c r="W76" s="25"/>
      <c r="X76" s="85"/>
      <c r="Y76" s="86"/>
    </row>
    <row r="77" spans="1:25" x14ac:dyDescent="0.3">
      <c r="A77" s="9">
        <v>35189</v>
      </c>
      <c r="B77" s="25"/>
      <c r="C77" s="25"/>
      <c r="D77" s="25"/>
      <c r="E77" s="25"/>
      <c r="F77" s="25"/>
      <c r="G77" s="81"/>
      <c r="H77" s="82"/>
      <c r="I77" s="25"/>
      <c r="J77" s="25"/>
      <c r="L77" s="83">
        <v>51.7</v>
      </c>
      <c r="M77" s="83"/>
      <c r="N77" s="84"/>
      <c r="Q77" s="5"/>
      <c r="R77" s="25"/>
      <c r="S77" s="25"/>
      <c r="T77" s="25"/>
      <c r="U77" s="25"/>
      <c r="V77" s="25"/>
      <c r="W77" s="25"/>
      <c r="X77" s="85"/>
      <c r="Y77" s="86"/>
    </row>
    <row r="78" spans="1:25" x14ac:dyDescent="0.3">
      <c r="A78" s="9">
        <v>35196</v>
      </c>
      <c r="B78" s="25"/>
      <c r="C78" s="25"/>
      <c r="D78" s="25"/>
      <c r="E78" s="25"/>
      <c r="F78" s="25"/>
      <c r="G78" s="81"/>
      <c r="H78" s="82"/>
      <c r="I78" s="25"/>
      <c r="J78" s="25"/>
      <c r="L78" s="83">
        <v>54.4</v>
      </c>
      <c r="M78" s="83"/>
      <c r="N78" s="84"/>
      <c r="Q78" s="5"/>
      <c r="R78" s="25"/>
      <c r="S78" s="25"/>
      <c r="T78" s="25"/>
      <c r="U78" s="25"/>
      <c r="V78" s="25"/>
      <c r="W78" s="25"/>
      <c r="X78" s="85"/>
      <c r="Y78" s="86"/>
    </row>
    <row r="79" spans="1:25" x14ac:dyDescent="0.3">
      <c r="A79" s="9">
        <v>35203</v>
      </c>
      <c r="B79" s="25"/>
      <c r="C79" s="25"/>
      <c r="D79" s="25"/>
      <c r="E79" s="25"/>
      <c r="F79" s="25"/>
      <c r="G79" s="81"/>
      <c r="H79" s="82"/>
      <c r="I79" s="25"/>
      <c r="J79" s="25"/>
      <c r="L79" s="83">
        <v>53.3</v>
      </c>
      <c r="M79" s="83"/>
      <c r="N79" s="84"/>
      <c r="Q79" s="5"/>
      <c r="R79" s="25"/>
      <c r="S79" s="25"/>
      <c r="T79" s="25"/>
      <c r="U79" s="25"/>
      <c r="V79" s="25"/>
      <c r="W79" s="25"/>
      <c r="X79" s="85"/>
      <c r="Y79" s="86"/>
    </row>
    <row r="80" spans="1:25" x14ac:dyDescent="0.3">
      <c r="A80" s="9">
        <v>35210</v>
      </c>
      <c r="B80" s="25"/>
      <c r="C80" s="25"/>
      <c r="D80" s="25"/>
      <c r="E80" s="25"/>
      <c r="F80" s="25"/>
      <c r="G80" s="81"/>
      <c r="H80" s="82"/>
      <c r="I80" s="25"/>
      <c r="J80" s="25"/>
      <c r="L80" s="83">
        <v>46.4</v>
      </c>
      <c r="M80" s="83"/>
      <c r="N80" s="84"/>
      <c r="Q80" s="5"/>
      <c r="R80" s="25"/>
      <c r="S80" s="25"/>
      <c r="T80" s="25"/>
      <c r="U80" s="25"/>
      <c r="V80" s="25"/>
      <c r="W80" s="25"/>
      <c r="X80" s="85"/>
      <c r="Y80" s="86"/>
    </row>
    <row r="81" spans="1:25" x14ac:dyDescent="0.3">
      <c r="A81" s="9">
        <v>35217</v>
      </c>
      <c r="B81" s="25"/>
      <c r="C81" s="25"/>
      <c r="D81" s="25"/>
      <c r="E81" s="25"/>
      <c r="F81" s="25"/>
      <c r="G81" s="81"/>
      <c r="H81" s="82"/>
      <c r="I81" s="25"/>
      <c r="J81" s="25"/>
      <c r="L81" s="83">
        <v>49.5</v>
      </c>
      <c r="M81" s="83"/>
      <c r="N81" s="84"/>
      <c r="Q81" s="5"/>
      <c r="R81" s="25"/>
      <c r="S81" s="25"/>
      <c r="T81" s="25"/>
      <c r="U81" s="25"/>
      <c r="V81" s="25"/>
      <c r="W81" s="25"/>
      <c r="X81" s="85"/>
      <c r="Y81" s="86"/>
    </row>
    <row r="82" spans="1:25" x14ac:dyDescent="0.3">
      <c r="A82" s="9">
        <v>35224</v>
      </c>
      <c r="B82" s="25"/>
      <c r="C82" s="25"/>
      <c r="D82" s="25"/>
      <c r="E82" s="25"/>
      <c r="F82" s="25"/>
      <c r="G82" s="81"/>
      <c r="H82" s="82"/>
      <c r="I82" s="25"/>
      <c r="J82" s="25"/>
      <c r="L82" s="83">
        <v>50</v>
      </c>
      <c r="M82" s="83"/>
      <c r="N82" s="84"/>
      <c r="Q82" s="5"/>
      <c r="R82" s="25"/>
      <c r="S82" s="25"/>
      <c r="T82" s="25"/>
      <c r="U82" s="25"/>
      <c r="V82" s="25"/>
      <c r="W82" s="25"/>
      <c r="X82" s="85"/>
      <c r="Y82" s="86"/>
    </row>
    <row r="83" spans="1:25" x14ac:dyDescent="0.3">
      <c r="A83" s="9">
        <v>35231</v>
      </c>
      <c r="B83" s="25"/>
      <c r="C83" s="25"/>
      <c r="D83" s="25"/>
      <c r="E83" s="25"/>
      <c r="F83" s="25"/>
      <c r="G83" s="81"/>
      <c r="H83" s="82"/>
      <c r="I83" s="25"/>
      <c r="J83" s="25"/>
      <c r="L83" s="83">
        <v>50</v>
      </c>
      <c r="M83" s="83"/>
      <c r="N83" s="84"/>
      <c r="Q83" s="5"/>
      <c r="R83" s="25"/>
      <c r="S83" s="25"/>
      <c r="T83" s="25"/>
      <c r="U83" s="25"/>
      <c r="V83" s="25"/>
      <c r="W83" s="25"/>
      <c r="X83" s="85"/>
      <c r="Y83" s="86"/>
    </row>
    <row r="84" spans="1:25" x14ac:dyDescent="0.3">
      <c r="A84" s="9">
        <v>35238</v>
      </c>
      <c r="B84" s="25"/>
      <c r="C84" s="25"/>
      <c r="D84" s="25"/>
      <c r="E84" s="25"/>
      <c r="F84" s="25"/>
      <c r="G84" s="81"/>
      <c r="H84" s="82"/>
      <c r="I84" s="25"/>
      <c r="J84" s="25"/>
      <c r="L84" s="83">
        <v>48.9</v>
      </c>
      <c r="M84" s="83"/>
      <c r="N84" s="84"/>
      <c r="Q84" s="5"/>
      <c r="R84" s="25"/>
      <c r="S84" s="25"/>
      <c r="T84" s="25"/>
      <c r="U84" s="25"/>
      <c r="V84" s="25"/>
      <c r="W84" s="25"/>
      <c r="X84" s="85"/>
      <c r="Y84" s="86"/>
    </row>
    <row r="85" spans="1:25" x14ac:dyDescent="0.3">
      <c r="A85" s="9">
        <v>35245</v>
      </c>
      <c r="B85" s="25"/>
      <c r="C85" s="25"/>
      <c r="D85" s="25"/>
      <c r="E85" s="25"/>
      <c r="F85" s="25"/>
      <c r="G85" s="81"/>
      <c r="H85" s="82"/>
      <c r="I85" s="25"/>
      <c r="J85" s="25"/>
      <c r="L85" s="83">
        <v>50.3</v>
      </c>
      <c r="M85" s="83"/>
      <c r="N85" s="84"/>
      <c r="Q85" s="5"/>
      <c r="R85" s="25"/>
      <c r="S85" s="25"/>
      <c r="T85" s="25"/>
      <c r="U85" s="25"/>
      <c r="V85" s="25"/>
      <c r="W85" s="25"/>
      <c r="X85" s="85"/>
      <c r="Y85" s="86"/>
    </row>
    <row r="86" spans="1:25" x14ac:dyDescent="0.3">
      <c r="A86" s="9">
        <v>35252</v>
      </c>
      <c r="B86" s="25"/>
      <c r="C86" s="25"/>
      <c r="D86" s="25"/>
      <c r="E86" s="25"/>
      <c r="F86" s="25"/>
      <c r="G86" s="81"/>
      <c r="H86" s="82"/>
      <c r="I86" s="25"/>
      <c r="J86" s="25"/>
      <c r="L86" s="83">
        <v>45.5</v>
      </c>
      <c r="M86" s="83"/>
      <c r="N86" s="84"/>
      <c r="Q86" s="5"/>
      <c r="R86" s="25"/>
      <c r="S86" s="25"/>
      <c r="T86" s="25"/>
      <c r="U86" s="25"/>
      <c r="V86" s="25"/>
      <c r="W86" s="25"/>
      <c r="X86" s="85"/>
      <c r="Y86" s="86"/>
    </row>
    <row r="87" spans="1:25" x14ac:dyDescent="0.3">
      <c r="A87" s="9">
        <v>35259</v>
      </c>
      <c r="B87" s="25"/>
      <c r="C87" s="25"/>
      <c r="D87" s="25"/>
      <c r="E87" s="25"/>
      <c r="F87" s="25"/>
      <c r="G87" s="81"/>
      <c r="H87" s="82"/>
      <c r="I87" s="25"/>
      <c r="J87" s="25"/>
      <c r="L87" s="83">
        <v>50.1</v>
      </c>
      <c r="M87" s="83"/>
      <c r="N87" s="84"/>
      <c r="Q87" s="5"/>
      <c r="R87" s="25"/>
      <c r="S87" s="25"/>
      <c r="T87" s="25"/>
      <c r="U87" s="25"/>
      <c r="V87" s="25"/>
      <c r="W87" s="25"/>
      <c r="X87" s="85"/>
      <c r="Y87" s="86"/>
    </row>
    <row r="88" spans="1:25" x14ac:dyDescent="0.3">
      <c r="A88" s="9">
        <v>35266</v>
      </c>
      <c r="B88" s="25"/>
      <c r="C88" s="25"/>
      <c r="D88" s="25"/>
      <c r="E88" s="25"/>
      <c r="F88" s="25"/>
      <c r="G88" s="81"/>
      <c r="H88" s="82"/>
      <c r="I88" s="25"/>
      <c r="J88" s="25"/>
      <c r="L88" s="83">
        <v>50.1</v>
      </c>
      <c r="M88" s="83"/>
      <c r="N88" s="84"/>
      <c r="Q88" s="5"/>
      <c r="R88" s="25"/>
      <c r="S88" s="25"/>
      <c r="T88" s="25"/>
      <c r="U88" s="25"/>
      <c r="V88" s="25"/>
      <c r="W88" s="25"/>
      <c r="X88" s="85"/>
      <c r="Y88" s="86"/>
    </row>
    <row r="89" spans="1:25" x14ac:dyDescent="0.3">
      <c r="A89" s="9">
        <v>35273</v>
      </c>
      <c r="B89" s="25"/>
      <c r="C89" s="25"/>
      <c r="D89" s="25"/>
      <c r="E89" s="25"/>
      <c r="F89" s="25"/>
      <c r="G89" s="81"/>
      <c r="H89" s="82"/>
      <c r="I89" s="25"/>
      <c r="J89" s="25"/>
      <c r="L89" s="83">
        <v>50</v>
      </c>
      <c r="M89" s="83"/>
      <c r="N89" s="84"/>
      <c r="Q89" s="5"/>
      <c r="R89" s="25"/>
      <c r="S89" s="25"/>
      <c r="T89" s="25"/>
      <c r="U89" s="25"/>
      <c r="V89" s="25"/>
      <c r="W89" s="25"/>
      <c r="X89" s="85"/>
      <c r="Y89" s="86"/>
    </row>
    <row r="90" spans="1:25" x14ac:dyDescent="0.3">
      <c r="A90" s="9">
        <v>35280</v>
      </c>
      <c r="B90" s="25"/>
      <c r="C90" s="25"/>
      <c r="D90" s="25"/>
      <c r="E90" s="25"/>
      <c r="F90" s="25"/>
      <c r="G90" s="81"/>
      <c r="H90" s="82"/>
      <c r="I90" s="25"/>
      <c r="J90" s="25"/>
      <c r="L90" s="83">
        <v>50.9</v>
      </c>
      <c r="M90" s="83"/>
      <c r="N90" s="84"/>
      <c r="Q90" s="5"/>
      <c r="R90" s="25"/>
      <c r="S90" s="25"/>
      <c r="T90" s="25"/>
      <c r="U90" s="25"/>
      <c r="V90" s="25"/>
      <c r="W90" s="25"/>
      <c r="X90" s="85"/>
      <c r="Y90" s="86"/>
    </row>
    <row r="91" spans="1:25" x14ac:dyDescent="0.3">
      <c r="A91" s="9">
        <v>35287</v>
      </c>
      <c r="B91" s="25"/>
      <c r="C91" s="25"/>
      <c r="D91" s="25"/>
      <c r="E91" s="25"/>
      <c r="F91" s="25"/>
      <c r="G91" s="81"/>
      <c r="H91" s="82"/>
      <c r="I91" s="25"/>
      <c r="J91" s="25"/>
      <c r="L91" s="83">
        <v>48.6</v>
      </c>
      <c r="M91" s="83"/>
      <c r="N91" s="84"/>
      <c r="Q91" s="5"/>
      <c r="R91" s="25"/>
      <c r="S91" s="25"/>
      <c r="T91" s="25"/>
      <c r="U91" s="25"/>
      <c r="V91" s="25"/>
      <c r="W91" s="25"/>
      <c r="X91" s="85"/>
      <c r="Y91" s="86"/>
    </row>
    <row r="92" spans="1:25" x14ac:dyDescent="0.3">
      <c r="A92" s="9">
        <v>35294</v>
      </c>
      <c r="B92" s="25"/>
      <c r="C92" s="25"/>
      <c r="D92" s="25"/>
      <c r="E92" s="25"/>
      <c r="F92" s="25"/>
      <c r="G92" s="81"/>
      <c r="H92" s="82"/>
      <c r="I92" s="25"/>
      <c r="J92" s="25"/>
      <c r="L92" s="83">
        <v>52.4</v>
      </c>
      <c r="M92" s="83"/>
      <c r="N92" s="84"/>
      <c r="Q92" s="5"/>
      <c r="R92" s="25"/>
      <c r="S92" s="25"/>
      <c r="T92" s="25"/>
      <c r="U92" s="25"/>
      <c r="V92" s="25"/>
      <c r="W92" s="25"/>
      <c r="X92" s="85"/>
      <c r="Y92" s="86"/>
    </row>
    <row r="93" spans="1:25" x14ac:dyDescent="0.3">
      <c r="A93" s="9">
        <v>35301</v>
      </c>
      <c r="B93" s="25"/>
      <c r="C93" s="25"/>
      <c r="D93" s="25"/>
      <c r="E93" s="25"/>
      <c r="F93" s="25"/>
      <c r="G93" s="81"/>
      <c r="H93" s="82"/>
      <c r="I93" s="25"/>
      <c r="J93" s="25"/>
      <c r="L93" s="83">
        <v>52.1</v>
      </c>
      <c r="M93" s="83"/>
      <c r="N93" s="84"/>
      <c r="Q93" s="5"/>
      <c r="R93" s="25"/>
      <c r="S93" s="25"/>
      <c r="T93" s="25"/>
      <c r="U93" s="25"/>
      <c r="V93" s="25"/>
      <c r="W93" s="25"/>
      <c r="X93" s="85"/>
      <c r="Y93" s="86"/>
    </row>
    <row r="94" spans="1:25" x14ac:dyDescent="0.3">
      <c r="A94" s="9">
        <v>35308</v>
      </c>
      <c r="B94" s="25"/>
      <c r="C94" s="25"/>
      <c r="D94" s="25"/>
      <c r="E94" s="25"/>
      <c r="F94" s="25"/>
      <c r="G94" s="81"/>
      <c r="H94" s="82"/>
      <c r="I94" s="25"/>
      <c r="J94" s="25"/>
      <c r="L94" s="83">
        <v>49.7</v>
      </c>
      <c r="M94" s="83"/>
      <c r="N94" s="84"/>
      <c r="Q94" s="5"/>
      <c r="R94" s="25"/>
      <c r="S94" s="25"/>
      <c r="T94" s="25"/>
      <c r="U94" s="25"/>
      <c r="V94" s="25"/>
      <c r="W94" s="25"/>
      <c r="X94" s="85"/>
      <c r="Y94" s="86"/>
    </row>
    <row r="95" spans="1:25" x14ac:dyDescent="0.3">
      <c r="A95" s="9">
        <v>35315</v>
      </c>
      <c r="B95" s="25"/>
      <c r="C95" s="25"/>
      <c r="D95" s="25"/>
      <c r="E95" s="25"/>
      <c r="F95" s="25"/>
      <c r="G95" s="81"/>
      <c r="H95" s="82"/>
      <c r="I95" s="25"/>
      <c r="J95" s="25"/>
      <c r="L95" s="83">
        <v>47.4</v>
      </c>
      <c r="M95" s="83"/>
      <c r="N95" s="84"/>
      <c r="Q95" s="5"/>
      <c r="R95" s="25"/>
      <c r="S95" s="25"/>
      <c r="T95" s="25"/>
      <c r="U95" s="25"/>
      <c r="V95" s="25"/>
      <c r="W95" s="25"/>
      <c r="X95" s="85"/>
      <c r="Y95" s="86"/>
    </row>
    <row r="96" spans="1:25" x14ac:dyDescent="0.3">
      <c r="A96" s="9">
        <v>35322</v>
      </c>
      <c r="B96" s="25"/>
      <c r="C96" s="25"/>
      <c r="D96" s="25"/>
      <c r="E96" s="25"/>
      <c r="F96" s="25"/>
      <c r="G96" s="81"/>
      <c r="H96" s="82"/>
      <c r="I96" s="25"/>
      <c r="J96" s="25"/>
      <c r="L96" s="83">
        <v>54.8</v>
      </c>
      <c r="M96" s="83"/>
      <c r="N96" s="84"/>
      <c r="Q96" s="5"/>
      <c r="R96" s="25"/>
      <c r="S96" s="25"/>
      <c r="T96" s="25"/>
      <c r="U96" s="25"/>
      <c r="V96" s="25"/>
      <c r="W96" s="25"/>
      <c r="X96" s="85"/>
      <c r="Y96" s="86"/>
    </row>
    <row r="97" spans="1:25" x14ac:dyDescent="0.3">
      <c r="A97" s="9">
        <v>35329</v>
      </c>
      <c r="B97" s="25"/>
      <c r="C97" s="25"/>
      <c r="D97" s="25"/>
      <c r="E97" s="25"/>
      <c r="F97" s="25"/>
      <c r="G97" s="81"/>
      <c r="H97" s="82"/>
      <c r="I97" s="25"/>
      <c r="J97" s="25"/>
      <c r="L97" s="83">
        <v>54.3</v>
      </c>
      <c r="M97" s="83"/>
      <c r="N97" s="84"/>
      <c r="Q97" s="5"/>
      <c r="R97" s="25"/>
      <c r="S97" s="25"/>
      <c r="T97" s="25"/>
      <c r="U97" s="25"/>
      <c r="V97" s="25"/>
      <c r="W97" s="25"/>
      <c r="X97" s="85"/>
      <c r="Y97" s="86"/>
    </row>
    <row r="98" spans="1:25" x14ac:dyDescent="0.3">
      <c r="A98" s="9">
        <v>35336</v>
      </c>
      <c r="B98" s="25"/>
      <c r="C98" s="25"/>
      <c r="D98" s="25"/>
      <c r="E98" s="25"/>
      <c r="F98" s="25"/>
      <c r="G98" s="81"/>
      <c r="H98" s="82"/>
      <c r="I98" s="25"/>
      <c r="J98" s="25"/>
      <c r="L98" s="83">
        <v>55.3</v>
      </c>
      <c r="M98" s="83"/>
      <c r="N98" s="84"/>
      <c r="Q98" s="5"/>
      <c r="R98" s="25"/>
      <c r="S98" s="25"/>
      <c r="T98" s="25"/>
      <c r="U98" s="25"/>
      <c r="V98" s="25"/>
      <c r="W98" s="25"/>
      <c r="X98" s="85"/>
      <c r="Y98" s="86"/>
    </row>
    <row r="99" spans="1:25" x14ac:dyDescent="0.3">
      <c r="A99" s="9">
        <v>35343</v>
      </c>
      <c r="B99" s="25"/>
      <c r="C99" s="25"/>
      <c r="D99" s="25"/>
      <c r="E99" s="25"/>
      <c r="F99" s="25"/>
      <c r="G99" s="81"/>
      <c r="H99" s="82"/>
      <c r="I99" s="25"/>
      <c r="J99" s="25"/>
      <c r="L99" s="83">
        <v>55.8</v>
      </c>
      <c r="M99" s="83"/>
      <c r="N99" s="84"/>
      <c r="Q99" s="5"/>
      <c r="R99" s="25"/>
      <c r="S99" s="25"/>
      <c r="T99" s="25"/>
      <c r="U99" s="25"/>
      <c r="V99" s="25"/>
      <c r="W99" s="25"/>
      <c r="X99" s="85"/>
      <c r="Y99" s="86"/>
    </row>
    <row r="100" spans="1:25" x14ac:dyDescent="0.3">
      <c r="A100" s="9">
        <v>35350</v>
      </c>
      <c r="B100" s="25"/>
      <c r="C100" s="25"/>
      <c r="D100" s="25"/>
      <c r="E100" s="25"/>
      <c r="F100" s="25"/>
      <c r="G100" s="81"/>
      <c r="H100" s="82"/>
      <c r="I100" s="25"/>
      <c r="J100" s="25"/>
      <c r="L100" s="83">
        <v>55.8</v>
      </c>
      <c r="M100" s="83"/>
      <c r="N100" s="84"/>
      <c r="Q100" s="5"/>
      <c r="R100" s="25"/>
      <c r="S100" s="25"/>
      <c r="T100" s="25"/>
      <c r="U100" s="25"/>
      <c r="V100" s="25"/>
      <c r="W100" s="25"/>
      <c r="X100" s="85"/>
      <c r="Y100" s="86"/>
    </row>
    <row r="101" spans="1:25" x14ac:dyDescent="0.3">
      <c r="A101" s="9">
        <v>35357</v>
      </c>
      <c r="B101" s="25"/>
      <c r="C101" s="25"/>
      <c r="D101" s="25"/>
      <c r="E101" s="25"/>
      <c r="F101" s="25"/>
      <c r="G101" s="81"/>
      <c r="H101" s="82"/>
      <c r="I101" s="25"/>
      <c r="J101" s="25"/>
      <c r="L101" s="83">
        <v>50.4</v>
      </c>
      <c r="M101" s="83"/>
      <c r="N101" s="84"/>
      <c r="Q101" s="5"/>
      <c r="R101" s="25"/>
      <c r="S101" s="25"/>
      <c r="T101" s="25"/>
      <c r="U101" s="25"/>
      <c r="V101" s="25"/>
      <c r="W101" s="25"/>
      <c r="X101" s="85"/>
      <c r="Y101" s="86"/>
    </row>
    <row r="102" spans="1:25" x14ac:dyDescent="0.3">
      <c r="A102" s="9">
        <v>35364</v>
      </c>
      <c r="B102" s="25"/>
      <c r="C102" s="25"/>
      <c r="D102" s="25"/>
      <c r="E102" s="25"/>
      <c r="F102" s="25"/>
      <c r="G102" s="81"/>
      <c r="H102" s="82"/>
      <c r="I102" s="25"/>
      <c r="J102" s="25"/>
      <c r="L102" s="83">
        <v>58.3</v>
      </c>
      <c r="M102" s="83"/>
      <c r="N102" s="84"/>
      <c r="Q102" s="5"/>
      <c r="R102" s="25"/>
      <c r="S102" s="25"/>
      <c r="T102" s="25"/>
      <c r="U102" s="25"/>
      <c r="V102" s="25"/>
      <c r="W102" s="25"/>
      <c r="X102" s="85"/>
      <c r="Y102" s="86"/>
    </row>
    <row r="103" spans="1:25" x14ac:dyDescent="0.3">
      <c r="A103" s="9">
        <v>35371</v>
      </c>
      <c r="B103" s="25"/>
      <c r="C103" s="25"/>
      <c r="D103" s="25"/>
      <c r="E103" s="25"/>
      <c r="F103" s="25"/>
      <c r="G103" s="81"/>
      <c r="H103" s="82"/>
      <c r="I103" s="25"/>
      <c r="J103" s="25"/>
      <c r="L103" s="83">
        <v>56.1</v>
      </c>
      <c r="M103" s="83"/>
      <c r="N103" s="84"/>
      <c r="Q103" s="5"/>
      <c r="R103" s="25"/>
      <c r="S103" s="25"/>
      <c r="T103" s="25"/>
      <c r="U103" s="25"/>
      <c r="V103" s="25"/>
      <c r="W103" s="25"/>
      <c r="X103" s="85"/>
      <c r="Y103" s="86"/>
    </row>
    <row r="104" spans="1:25" x14ac:dyDescent="0.3">
      <c r="A104" s="9">
        <v>35378</v>
      </c>
      <c r="B104" s="25"/>
      <c r="C104" s="25"/>
      <c r="D104" s="25"/>
      <c r="E104" s="25"/>
      <c r="F104" s="25"/>
      <c r="G104" s="81"/>
      <c r="H104" s="82"/>
      <c r="I104" s="25"/>
      <c r="J104" s="25"/>
      <c r="L104" s="83">
        <v>56.4</v>
      </c>
      <c r="M104" s="83"/>
      <c r="N104" s="84"/>
      <c r="Q104" s="5"/>
      <c r="R104" s="25"/>
      <c r="S104" s="25"/>
      <c r="T104" s="25"/>
      <c r="U104" s="25"/>
      <c r="V104" s="25"/>
      <c r="W104" s="25"/>
      <c r="X104" s="85"/>
      <c r="Y104" s="86"/>
    </row>
    <row r="105" spans="1:25" x14ac:dyDescent="0.3">
      <c r="A105" s="9">
        <v>35385</v>
      </c>
      <c r="B105" s="25"/>
      <c r="C105" s="25"/>
      <c r="D105" s="25"/>
      <c r="E105" s="25"/>
      <c r="F105" s="25"/>
      <c r="G105" s="81"/>
      <c r="H105" s="82"/>
      <c r="I105" s="25"/>
      <c r="J105" s="25"/>
      <c r="L105" s="83">
        <v>52.8</v>
      </c>
      <c r="M105" s="83"/>
      <c r="N105" s="84"/>
      <c r="Q105" s="5"/>
      <c r="R105" s="25"/>
      <c r="S105" s="25"/>
      <c r="T105" s="25"/>
      <c r="U105" s="25"/>
      <c r="V105" s="25"/>
      <c r="W105" s="25"/>
      <c r="X105" s="85"/>
      <c r="Y105" s="86"/>
    </row>
    <row r="106" spans="1:25" x14ac:dyDescent="0.3">
      <c r="A106" s="9">
        <v>35392</v>
      </c>
      <c r="B106" s="25"/>
      <c r="C106" s="25"/>
      <c r="D106" s="25"/>
      <c r="E106" s="25"/>
      <c r="F106" s="25"/>
      <c r="G106" s="81"/>
      <c r="H106" s="82"/>
      <c r="I106" s="25"/>
      <c r="J106" s="25"/>
      <c r="L106" s="83">
        <v>55.1</v>
      </c>
      <c r="M106" s="83"/>
      <c r="N106" s="84"/>
      <c r="Q106" s="5"/>
      <c r="R106" s="25"/>
      <c r="S106" s="25"/>
      <c r="T106" s="25"/>
      <c r="U106" s="25"/>
      <c r="V106" s="25"/>
      <c r="W106" s="25"/>
      <c r="X106" s="85"/>
      <c r="Y106" s="86"/>
    </row>
    <row r="107" spans="1:25" x14ac:dyDescent="0.3">
      <c r="A107" s="9">
        <v>35399</v>
      </c>
      <c r="B107" s="25"/>
      <c r="C107" s="25"/>
      <c r="D107" s="25"/>
      <c r="E107" s="25"/>
      <c r="F107" s="25"/>
      <c r="G107" s="81"/>
      <c r="H107" s="82"/>
      <c r="I107" s="25"/>
      <c r="J107" s="25"/>
      <c r="L107" s="83">
        <v>55.2</v>
      </c>
      <c r="M107" s="83"/>
      <c r="N107" s="84"/>
      <c r="Q107" s="5"/>
      <c r="R107" s="25"/>
      <c r="S107" s="25"/>
      <c r="T107" s="25"/>
      <c r="U107" s="25"/>
      <c r="V107" s="25"/>
      <c r="W107" s="25"/>
      <c r="X107" s="85"/>
      <c r="Y107" s="86"/>
    </row>
    <row r="108" spans="1:25" x14ac:dyDescent="0.3">
      <c r="A108" s="9">
        <v>35406</v>
      </c>
      <c r="B108" s="25"/>
      <c r="C108" s="25"/>
      <c r="D108" s="25"/>
      <c r="E108" s="25"/>
      <c r="F108" s="25"/>
      <c r="G108" s="81"/>
      <c r="H108" s="82"/>
      <c r="I108" s="25"/>
      <c r="J108" s="25"/>
      <c r="L108" s="83">
        <v>54.4</v>
      </c>
      <c r="M108" s="83"/>
      <c r="N108" s="84"/>
      <c r="Q108" s="5"/>
      <c r="R108" s="25"/>
      <c r="S108" s="25"/>
      <c r="T108" s="25"/>
      <c r="U108" s="25"/>
      <c r="V108" s="25"/>
      <c r="W108" s="25"/>
      <c r="X108" s="85"/>
      <c r="Y108" s="86"/>
    </row>
    <row r="109" spans="1:25" x14ac:dyDescent="0.3">
      <c r="A109" s="9">
        <v>35413</v>
      </c>
      <c r="B109" s="25"/>
      <c r="C109" s="25"/>
      <c r="D109" s="25"/>
      <c r="E109" s="25"/>
      <c r="F109" s="25"/>
      <c r="G109" s="81"/>
      <c r="H109" s="82"/>
      <c r="I109" s="25"/>
      <c r="J109" s="25"/>
      <c r="L109" s="83">
        <v>56.2</v>
      </c>
      <c r="M109" s="83"/>
      <c r="N109" s="84"/>
      <c r="Q109" s="5"/>
      <c r="R109" s="25"/>
      <c r="S109" s="25"/>
      <c r="T109" s="25"/>
      <c r="U109" s="25"/>
      <c r="V109" s="25"/>
      <c r="W109" s="25"/>
      <c r="X109" s="85"/>
      <c r="Y109" s="86"/>
    </row>
    <row r="110" spans="1:25" x14ac:dyDescent="0.3">
      <c r="A110" s="9">
        <v>35420</v>
      </c>
      <c r="B110" s="25"/>
      <c r="C110" s="25"/>
      <c r="D110" s="25"/>
      <c r="E110" s="25"/>
      <c r="F110" s="25"/>
      <c r="G110" s="81"/>
      <c r="H110" s="82"/>
      <c r="I110" s="25"/>
      <c r="J110" s="25"/>
      <c r="L110" s="83">
        <v>62.3</v>
      </c>
      <c r="M110" s="83"/>
      <c r="N110" s="84"/>
      <c r="Q110" s="5"/>
      <c r="R110" s="25"/>
      <c r="S110" s="25"/>
      <c r="T110" s="25"/>
      <c r="U110" s="25"/>
      <c r="V110" s="25"/>
      <c r="W110" s="25"/>
      <c r="X110" s="85"/>
      <c r="Y110" s="86"/>
    </row>
    <row r="111" spans="1:25" x14ac:dyDescent="0.3">
      <c r="A111" s="9">
        <v>35427</v>
      </c>
      <c r="B111" s="25"/>
      <c r="C111" s="25"/>
      <c r="D111" s="25"/>
      <c r="E111" s="25"/>
      <c r="F111" s="25"/>
      <c r="G111" s="81"/>
      <c r="H111" s="82"/>
      <c r="I111" s="25"/>
      <c r="J111" s="25"/>
      <c r="L111" s="83">
        <v>16.100000000000001</v>
      </c>
      <c r="M111" s="83"/>
      <c r="N111" s="84"/>
      <c r="Q111" s="5"/>
      <c r="R111" s="25"/>
      <c r="S111" s="25"/>
      <c r="T111" s="25"/>
      <c r="U111" s="25"/>
      <c r="V111" s="25"/>
      <c r="W111" s="25"/>
      <c r="X111" s="85"/>
      <c r="Y111" s="86"/>
    </row>
    <row r="112" spans="1:25" x14ac:dyDescent="0.3">
      <c r="A112" s="9">
        <v>35434</v>
      </c>
      <c r="B112" s="25"/>
      <c r="C112" s="25"/>
      <c r="D112" s="25"/>
      <c r="E112" s="25"/>
      <c r="F112" s="25"/>
      <c r="G112" s="81"/>
      <c r="H112" s="82"/>
      <c r="I112" s="25"/>
      <c r="J112" s="25"/>
      <c r="L112" s="83">
        <v>52.5</v>
      </c>
      <c r="M112" s="83"/>
      <c r="N112" s="84"/>
      <c r="Q112" s="5"/>
      <c r="R112" s="25"/>
      <c r="S112" s="25"/>
      <c r="T112" s="25"/>
      <c r="U112" s="25"/>
      <c r="V112" s="25"/>
      <c r="W112" s="25"/>
      <c r="X112" s="85"/>
      <c r="Y112" s="86"/>
    </row>
    <row r="113" spans="1:25" x14ac:dyDescent="0.3">
      <c r="A113" s="9">
        <v>35441</v>
      </c>
      <c r="B113" s="25"/>
      <c r="C113" s="25"/>
      <c r="D113" s="25"/>
      <c r="E113" s="25"/>
      <c r="F113" s="25"/>
      <c r="G113" s="81"/>
      <c r="H113" s="82"/>
      <c r="I113" s="25"/>
      <c r="J113" s="25"/>
      <c r="L113" s="83">
        <v>62.4</v>
      </c>
      <c r="M113" s="83"/>
      <c r="N113" s="84"/>
      <c r="Q113" s="5"/>
      <c r="R113" s="25"/>
      <c r="S113" s="25"/>
      <c r="T113" s="25"/>
      <c r="U113" s="25"/>
      <c r="V113" s="25"/>
      <c r="W113" s="25"/>
      <c r="X113" s="85"/>
      <c r="Y113" s="86"/>
    </row>
    <row r="114" spans="1:25" x14ac:dyDescent="0.3">
      <c r="A114" s="9">
        <v>35448</v>
      </c>
      <c r="B114" s="25"/>
      <c r="C114" s="25"/>
      <c r="D114" s="25"/>
      <c r="E114" s="25"/>
      <c r="F114" s="25"/>
      <c r="G114" s="81"/>
      <c r="H114" s="82"/>
      <c r="I114" s="25"/>
      <c r="J114" s="25"/>
      <c r="L114" s="83">
        <v>56.8</v>
      </c>
      <c r="M114" s="83"/>
      <c r="N114" s="84"/>
      <c r="Q114" s="5"/>
      <c r="R114" s="25"/>
      <c r="S114" s="25"/>
      <c r="T114" s="25"/>
      <c r="U114" s="25"/>
      <c r="V114" s="25"/>
      <c r="W114" s="25"/>
      <c r="X114" s="85"/>
      <c r="Y114" s="86"/>
    </row>
    <row r="115" spans="1:25" x14ac:dyDescent="0.3">
      <c r="A115" s="9">
        <v>35455</v>
      </c>
      <c r="B115" s="25"/>
      <c r="C115" s="25"/>
      <c r="D115" s="25"/>
      <c r="E115" s="25"/>
      <c r="F115" s="25"/>
      <c r="G115" s="81"/>
      <c r="H115" s="82"/>
      <c r="I115" s="25"/>
      <c r="J115" s="25"/>
      <c r="L115" s="83">
        <v>57.8</v>
      </c>
      <c r="M115" s="83"/>
      <c r="N115" s="84"/>
      <c r="Q115" s="5"/>
      <c r="R115" s="25"/>
      <c r="S115" s="25"/>
      <c r="T115" s="25"/>
      <c r="U115" s="25"/>
      <c r="V115" s="25"/>
      <c r="W115" s="25"/>
      <c r="X115" s="85"/>
      <c r="Y115" s="86"/>
    </row>
    <row r="116" spans="1:25" x14ac:dyDescent="0.3">
      <c r="A116" s="9">
        <v>35462</v>
      </c>
      <c r="B116" s="25"/>
      <c r="C116" s="25"/>
      <c r="D116" s="25"/>
      <c r="E116" s="25"/>
      <c r="F116" s="25"/>
      <c r="G116" s="81"/>
      <c r="H116" s="82"/>
      <c r="I116" s="25"/>
      <c r="J116" s="25"/>
      <c r="L116" s="83">
        <v>55.7</v>
      </c>
      <c r="M116" s="83"/>
      <c r="N116" s="84"/>
      <c r="Q116" s="5"/>
      <c r="R116" s="25"/>
      <c r="S116" s="25"/>
      <c r="T116" s="25"/>
      <c r="U116" s="25"/>
      <c r="V116" s="25"/>
      <c r="W116" s="25"/>
      <c r="X116" s="85"/>
      <c r="Y116" s="86"/>
    </row>
    <row r="117" spans="1:25" x14ac:dyDescent="0.3">
      <c r="A117" s="9">
        <v>35469</v>
      </c>
      <c r="B117" s="25"/>
      <c r="C117" s="25"/>
      <c r="D117" s="25"/>
      <c r="E117" s="25"/>
      <c r="F117" s="25"/>
      <c r="G117" s="81"/>
      <c r="H117" s="82"/>
      <c r="I117" s="25"/>
      <c r="J117" s="25"/>
      <c r="L117" s="83">
        <v>53.9</v>
      </c>
      <c r="M117" s="83"/>
      <c r="N117" s="84"/>
      <c r="Q117" s="5"/>
      <c r="R117" s="25"/>
      <c r="S117" s="25"/>
      <c r="T117" s="25"/>
      <c r="U117" s="25"/>
      <c r="V117" s="25"/>
      <c r="W117" s="25"/>
      <c r="X117" s="85"/>
      <c r="Y117" s="86"/>
    </row>
    <row r="118" spans="1:25" x14ac:dyDescent="0.3">
      <c r="A118" s="9">
        <v>35476</v>
      </c>
      <c r="B118" s="25"/>
      <c r="C118" s="25"/>
      <c r="D118" s="25"/>
      <c r="E118" s="25"/>
      <c r="F118" s="25"/>
      <c r="G118" s="81"/>
      <c r="H118" s="82"/>
      <c r="I118" s="25"/>
      <c r="J118" s="25"/>
      <c r="L118" s="83">
        <v>56.2</v>
      </c>
      <c r="M118" s="83"/>
      <c r="N118" s="84"/>
      <c r="Q118" s="5"/>
      <c r="R118" s="25"/>
      <c r="S118" s="25"/>
      <c r="T118" s="25"/>
      <c r="U118" s="25"/>
      <c r="V118" s="25"/>
      <c r="W118" s="25"/>
      <c r="X118" s="85"/>
      <c r="Y118" s="86"/>
    </row>
    <row r="119" spans="1:25" x14ac:dyDescent="0.3">
      <c r="A119" s="9">
        <v>35483</v>
      </c>
      <c r="B119" s="25"/>
      <c r="C119" s="25"/>
      <c r="D119" s="25"/>
      <c r="E119" s="25"/>
      <c r="F119" s="25"/>
      <c r="G119" s="81"/>
      <c r="H119" s="82"/>
      <c r="I119" s="25"/>
      <c r="J119" s="25"/>
      <c r="L119" s="83">
        <v>54.2</v>
      </c>
      <c r="M119" s="83"/>
      <c r="N119" s="84"/>
      <c r="Q119" s="5"/>
      <c r="R119" s="25"/>
      <c r="S119" s="25"/>
      <c r="T119" s="25"/>
      <c r="U119" s="25"/>
      <c r="V119" s="25"/>
      <c r="W119" s="25"/>
      <c r="X119" s="85"/>
      <c r="Y119" s="86"/>
    </row>
    <row r="120" spans="1:25" x14ac:dyDescent="0.3">
      <c r="A120" s="9">
        <v>35490</v>
      </c>
      <c r="B120" s="25"/>
      <c r="C120" s="25"/>
      <c r="D120" s="25"/>
      <c r="E120" s="25"/>
      <c r="F120" s="25"/>
      <c r="G120" s="81"/>
      <c r="H120" s="82"/>
      <c r="I120" s="25"/>
      <c r="J120" s="25"/>
      <c r="L120" s="83">
        <v>53.7</v>
      </c>
      <c r="M120" s="83"/>
      <c r="N120" s="84"/>
      <c r="Q120" s="5"/>
      <c r="R120" s="25"/>
      <c r="S120" s="25"/>
      <c r="T120" s="25"/>
      <c r="U120" s="25"/>
      <c r="V120" s="25"/>
      <c r="W120" s="25"/>
      <c r="X120" s="85"/>
      <c r="Y120" s="86"/>
    </row>
    <row r="121" spans="1:25" x14ac:dyDescent="0.3">
      <c r="A121" s="9">
        <v>35497</v>
      </c>
      <c r="B121" s="25"/>
      <c r="C121" s="25"/>
      <c r="D121" s="25"/>
      <c r="E121" s="25"/>
      <c r="F121" s="25"/>
      <c r="G121" s="81"/>
      <c r="H121" s="82"/>
      <c r="I121" s="25"/>
      <c r="J121" s="25"/>
      <c r="L121" s="83">
        <v>53.9</v>
      </c>
      <c r="M121" s="83"/>
      <c r="N121" s="84"/>
      <c r="Q121" s="5"/>
      <c r="R121" s="25"/>
      <c r="S121" s="25"/>
      <c r="T121" s="25"/>
      <c r="U121" s="25"/>
      <c r="V121" s="25"/>
      <c r="W121" s="25"/>
      <c r="X121" s="85"/>
      <c r="Y121" s="86"/>
    </row>
    <row r="122" spans="1:25" x14ac:dyDescent="0.3">
      <c r="A122" s="9">
        <v>35504</v>
      </c>
      <c r="B122" s="25"/>
      <c r="C122" s="25"/>
      <c r="D122" s="25"/>
      <c r="E122" s="25"/>
      <c r="F122" s="25"/>
      <c r="G122" s="81"/>
      <c r="H122" s="82"/>
      <c r="I122" s="25"/>
      <c r="J122" s="25"/>
      <c r="L122" s="83">
        <v>54.2</v>
      </c>
      <c r="M122" s="83"/>
      <c r="N122" s="84"/>
      <c r="Q122" s="5"/>
      <c r="R122" s="25"/>
      <c r="S122" s="25"/>
      <c r="T122" s="25"/>
      <c r="U122" s="25"/>
      <c r="V122" s="25"/>
      <c r="W122" s="25"/>
      <c r="X122" s="85"/>
      <c r="Y122" s="86"/>
    </row>
    <row r="123" spans="1:25" x14ac:dyDescent="0.3">
      <c r="A123" s="9">
        <v>35511</v>
      </c>
      <c r="B123" s="25"/>
      <c r="C123" s="25"/>
      <c r="D123" s="25"/>
      <c r="E123" s="25"/>
      <c r="F123" s="25"/>
      <c r="G123" s="81"/>
      <c r="H123" s="82"/>
      <c r="I123" s="25"/>
      <c r="J123" s="25"/>
      <c r="L123" s="83">
        <v>54.8</v>
      </c>
      <c r="M123" s="83"/>
      <c r="N123" s="84"/>
      <c r="Q123" s="5"/>
      <c r="R123" s="25"/>
      <c r="S123" s="25"/>
      <c r="T123" s="25"/>
      <c r="U123" s="25"/>
      <c r="V123" s="25"/>
      <c r="W123" s="25"/>
      <c r="X123" s="85"/>
      <c r="Y123" s="86"/>
    </row>
    <row r="124" spans="1:25" x14ac:dyDescent="0.3">
      <c r="A124" s="9">
        <v>35518</v>
      </c>
      <c r="B124" s="25"/>
      <c r="C124" s="25"/>
      <c r="D124" s="25"/>
      <c r="E124" s="25"/>
      <c r="F124" s="25"/>
      <c r="G124" s="81"/>
      <c r="H124" s="82"/>
      <c r="I124" s="25"/>
      <c r="J124" s="25"/>
      <c r="L124" s="83">
        <v>51</v>
      </c>
      <c r="M124" s="83"/>
      <c r="N124" s="84"/>
      <c r="Q124" s="5"/>
      <c r="R124" s="25"/>
      <c r="S124" s="25"/>
      <c r="T124" s="25"/>
      <c r="U124" s="25"/>
      <c r="V124" s="25"/>
      <c r="W124" s="25"/>
      <c r="X124" s="85"/>
      <c r="Y124" s="86"/>
    </row>
    <row r="125" spans="1:25" x14ac:dyDescent="0.3">
      <c r="A125" s="9">
        <v>35525</v>
      </c>
      <c r="B125" s="25"/>
      <c r="C125" s="25"/>
      <c r="D125" s="25"/>
      <c r="E125" s="25"/>
      <c r="F125" s="25"/>
      <c r="G125" s="81"/>
      <c r="H125" s="82"/>
      <c r="I125" s="25"/>
      <c r="J125" s="25"/>
      <c r="L125" s="83">
        <v>53.1</v>
      </c>
      <c r="M125" s="83"/>
      <c r="N125" s="84"/>
      <c r="Q125" s="5"/>
      <c r="R125" s="25"/>
      <c r="S125" s="25"/>
      <c r="T125" s="25"/>
      <c r="U125" s="25"/>
      <c r="V125" s="25"/>
      <c r="W125" s="25"/>
      <c r="X125" s="85"/>
      <c r="Y125" s="86"/>
    </row>
    <row r="126" spans="1:25" x14ac:dyDescent="0.3">
      <c r="A126" s="9">
        <v>35532</v>
      </c>
      <c r="B126" s="25"/>
      <c r="C126" s="25"/>
      <c r="D126" s="25"/>
      <c r="E126" s="25"/>
      <c r="F126" s="25"/>
      <c r="G126" s="81"/>
      <c r="H126" s="82"/>
      <c r="I126" s="25"/>
      <c r="J126" s="25"/>
      <c r="L126" s="83">
        <v>53.2</v>
      </c>
      <c r="M126" s="83"/>
      <c r="N126" s="84"/>
      <c r="Q126" s="5"/>
      <c r="R126" s="25"/>
      <c r="S126" s="25"/>
      <c r="T126" s="25"/>
      <c r="U126" s="25"/>
      <c r="V126" s="25"/>
      <c r="W126" s="25"/>
      <c r="X126" s="85"/>
      <c r="Y126" s="86"/>
    </row>
    <row r="127" spans="1:25" x14ac:dyDescent="0.3">
      <c r="A127" s="9">
        <v>35539</v>
      </c>
      <c r="B127" s="25"/>
      <c r="C127" s="25"/>
      <c r="D127" s="25"/>
      <c r="E127" s="25"/>
      <c r="F127" s="25"/>
      <c r="G127" s="81"/>
      <c r="H127" s="82"/>
      <c r="I127" s="25"/>
      <c r="J127" s="25"/>
      <c r="L127" s="83">
        <v>54.6</v>
      </c>
      <c r="M127" s="83"/>
      <c r="N127" s="84"/>
      <c r="Q127" s="5"/>
      <c r="R127" s="25"/>
      <c r="S127" s="25"/>
      <c r="T127" s="25"/>
      <c r="U127" s="25"/>
      <c r="V127" s="25"/>
      <c r="W127" s="25"/>
      <c r="X127" s="85"/>
      <c r="Y127" s="86"/>
    </row>
    <row r="128" spans="1:25" x14ac:dyDescent="0.3">
      <c r="A128" s="9">
        <v>35546</v>
      </c>
      <c r="B128" s="25"/>
      <c r="C128" s="25"/>
      <c r="D128" s="25"/>
      <c r="E128" s="25"/>
      <c r="F128" s="25"/>
      <c r="G128" s="81"/>
      <c r="H128" s="82"/>
      <c r="I128" s="25"/>
      <c r="J128" s="25"/>
      <c r="L128" s="83">
        <v>54.2</v>
      </c>
      <c r="M128" s="83"/>
      <c r="N128" s="84"/>
      <c r="Q128" s="5"/>
      <c r="R128" s="25"/>
      <c r="S128" s="25"/>
      <c r="T128" s="25"/>
      <c r="U128" s="25"/>
      <c r="V128" s="25"/>
      <c r="W128" s="25"/>
      <c r="X128" s="85"/>
      <c r="Y128" s="86"/>
    </row>
    <row r="129" spans="1:25" x14ac:dyDescent="0.3">
      <c r="A129" s="9">
        <v>35553</v>
      </c>
      <c r="B129" s="25"/>
      <c r="C129" s="25"/>
      <c r="D129" s="25"/>
      <c r="E129" s="25"/>
      <c r="F129" s="25"/>
      <c r="G129" s="81"/>
      <c r="H129" s="82"/>
      <c r="I129" s="25"/>
      <c r="J129" s="25"/>
      <c r="L129" s="83">
        <v>55.5</v>
      </c>
      <c r="M129" s="83"/>
      <c r="N129" s="84"/>
      <c r="Q129" s="5"/>
      <c r="R129" s="25"/>
      <c r="S129" s="25"/>
      <c r="T129" s="25"/>
      <c r="U129" s="25"/>
      <c r="V129" s="25"/>
      <c r="W129" s="25"/>
      <c r="X129" s="85"/>
      <c r="Y129" s="86"/>
    </row>
    <row r="130" spans="1:25" x14ac:dyDescent="0.3">
      <c r="A130" s="9">
        <v>35560</v>
      </c>
      <c r="B130" s="25"/>
      <c r="C130" s="25"/>
      <c r="D130" s="25"/>
      <c r="E130" s="25"/>
      <c r="F130" s="25"/>
      <c r="G130" s="81"/>
      <c r="H130" s="82"/>
      <c r="I130" s="25"/>
      <c r="J130" s="25"/>
      <c r="L130" s="83">
        <v>53</v>
      </c>
      <c r="M130" s="83"/>
      <c r="N130" s="84"/>
      <c r="Q130" s="5"/>
      <c r="R130" s="25"/>
      <c r="S130" s="25"/>
      <c r="T130" s="25"/>
      <c r="U130" s="25"/>
      <c r="V130" s="25"/>
      <c r="W130" s="25"/>
      <c r="X130" s="85"/>
      <c r="Y130" s="86"/>
    </row>
    <row r="131" spans="1:25" x14ac:dyDescent="0.3">
      <c r="A131" s="9">
        <v>35567</v>
      </c>
      <c r="B131" s="25"/>
      <c r="C131" s="25"/>
      <c r="D131" s="25"/>
      <c r="E131" s="25"/>
      <c r="F131" s="25"/>
      <c r="G131" s="81"/>
      <c r="H131" s="82"/>
      <c r="I131" s="25"/>
      <c r="J131" s="25"/>
      <c r="L131" s="83">
        <v>54.9</v>
      </c>
      <c r="M131" s="83"/>
      <c r="N131" s="84"/>
      <c r="Q131" s="5"/>
      <c r="R131" s="25"/>
      <c r="S131" s="25"/>
      <c r="T131" s="25"/>
      <c r="U131" s="25"/>
      <c r="V131" s="25"/>
      <c r="W131" s="25"/>
      <c r="X131" s="85"/>
      <c r="Y131" s="86"/>
    </row>
    <row r="132" spans="1:25" x14ac:dyDescent="0.3">
      <c r="A132" s="9">
        <v>35574</v>
      </c>
      <c r="B132" s="25"/>
      <c r="C132" s="25"/>
      <c r="D132" s="25"/>
      <c r="E132" s="25"/>
      <c r="F132" s="25"/>
      <c r="G132" s="81"/>
      <c r="H132" s="82"/>
      <c r="I132" s="25"/>
      <c r="J132" s="25"/>
      <c r="L132" s="83">
        <v>47</v>
      </c>
      <c r="M132" s="83"/>
      <c r="N132" s="84"/>
      <c r="Q132" s="5"/>
      <c r="R132" s="25"/>
      <c r="S132" s="25"/>
      <c r="T132" s="25"/>
      <c r="U132" s="25"/>
      <c r="V132" s="25"/>
      <c r="W132" s="25"/>
      <c r="X132" s="85"/>
      <c r="Y132" s="86"/>
    </row>
    <row r="133" spans="1:25" x14ac:dyDescent="0.3">
      <c r="A133" s="9">
        <v>35581</v>
      </c>
      <c r="B133" s="25"/>
      <c r="C133" s="25"/>
      <c r="D133" s="25"/>
      <c r="E133" s="25"/>
      <c r="F133" s="25"/>
      <c r="G133" s="81"/>
      <c r="H133" s="82"/>
      <c r="I133" s="25"/>
      <c r="J133" s="25"/>
      <c r="L133" s="83">
        <v>52.9</v>
      </c>
      <c r="M133" s="83"/>
      <c r="N133" s="84"/>
      <c r="Q133" s="5"/>
      <c r="R133" s="25"/>
      <c r="S133" s="25"/>
      <c r="T133" s="25"/>
      <c r="U133" s="25"/>
      <c r="V133" s="25"/>
      <c r="W133" s="25"/>
      <c r="X133" s="85"/>
      <c r="Y133" s="86"/>
    </row>
    <row r="134" spans="1:25" x14ac:dyDescent="0.3">
      <c r="A134" s="9">
        <v>35588</v>
      </c>
      <c r="B134" s="25"/>
      <c r="C134" s="25"/>
      <c r="D134" s="25"/>
      <c r="E134" s="25"/>
      <c r="F134" s="25"/>
      <c r="G134" s="81"/>
      <c r="H134" s="82"/>
      <c r="I134" s="25"/>
      <c r="J134" s="25"/>
      <c r="L134" s="83">
        <v>53</v>
      </c>
      <c r="M134" s="83"/>
      <c r="N134" s="84"/>
      <c r="Q134" s="5"/>
      <c r="R134" s="25"/>
      <c r="S134" s="25"/>
      <c r="T134" s="25"/>
      <c r="U134" s="25"/>
      <c r="V134" s="25"/>
      <c r="W134" s="25"/>
      <c r="X134" s="85"/>
      <c r="Y134" s="86"/>
    </row>
    <row r="135" spans="1:25" x14ac:dyDescent="0.3">
      <c r="A135" s="9">
        <v>35595</v>
      </c>
      <c r="B135" s="25"/>
      <c r="C135" s="25"/>
      <c r="D135" s="25"/>
      <c r="E135" s="25"/>
      <c r="F135" s="25"/>
      <c r="G135" s="81"/>
      <c r="H135" s="82"/>
      <c r="I135" s="25"/>
      <c r="J135" s="25"/>
      <c r="L135" s="83">
        <v>53.3</v>
      </c>
      <c r="M135" s="83"/>
      <c r="N135" s="84"/>
      <c r="Q135" s="5"/>
      <c r="R135" s="25"/>
      <c r="S135" s="25"/>
      <c r="T135" s="25"/>
      <c r="U135" s="25"/>
      <c r="V135" s="25"/>
      <c r="W135" s="25"/>
      <c r="X135" s="85"/>
      <c r="Y135" s="86"/>
    </row>
    <row r="136" spans="1:25" x14ac:dyDescent="0.3">
      <c r="A136" s="9">
        <v>35602</v>
      </c>
      <c r="B136" s="25"/>
      <c r="C136" s="25"/>
      <c r="D136" s="25"/>
      <c r="E136" s="25"/>
      <c r="F136" s="25"/>
      <c r="G136" s="81"/>
      <c r="H136" s="82"/>
      <c r="I136" s="25"/>
      <c r="J136" s="25"/>
      <c r="L136" s="83">
        <v>52.6</v>
      </c>
      <c r="M136" s="83"/>
      <c r="N136" s="84"/>
      <c r="Q136" s="5"/>
      <c r="R136" s="25"/>
      <c r="S136" s="25"/>
      <c r="T136" s="25"/>
      <c r="U136" s="25"/>
      <c r="V136" s="25"/>
      <c r="W136" s="25"/>
      <c r="X136" s="85"/>
      <c r="Y136" s="86"/>
    </row>
    <row r="137" spans="1:25" x14ac:dyDescent="0.3">
      <c r="A137" s="9">
        <v>35609</v>
      </c>
      <c r="B137" s="25"/>
      <c r="C137" s="25"/>
      <c r="D137" s="25"/>
      <c r="E137" s="25"/>
      <c r="F137" s="25"/>
      <c r="G137" s="81"/>
      <c r="H137" s="82"/>
      <c r="I137" s="25"/>
      <c r="J137" s="25"/>
      <c r="L137" s="83">
        <v>50.3</v>
      </c>
      <c r="M137" s="83"/>
      <c r="N137" s="84"/>
      <c r="Q137" s="5"/>
      <c r="R137" s="25"/>
      <c r="S137" s="25"/>
      <c r="T137" s="25"/>
      <c r="U137" s="25"/>
      <c r="V137" s="25"/>
      <c r="W137" s="25"/>
      <c r="X137" s="85"/>
      <c r="Y137" s="86"/>
    </row>
    <row r="138" spans="1:25" x14ac:dyDescent="0.3">
      <c r="A138" s="9">
        <v>35616</v>
      </c>
      <c r="B138" s="25"/>
      <c r="C138" s="25"/>
      <c r="D138" s="25"/>
      <c r="E138" s="25"/>
      <c r="F138" s="25"/>
      <c r="G138" s="81"/>
      <c r="H138" s="82"/>
      <c r="I138" s="25"/>
      <c r="J138" s="25"/>
      <c r="L138" s="83">
        <v>47.4</v>
      </c>
      <c r="M138" s="83"/>
      <c r="N138" s="84"/>
      <c r="Q138" s="5"/>
      <c r="R138" s="25"/>
      <c r="S138" s="25"/>
      <c r="T138" s="25"/>
      <c r="U138" s="25"/>
      <c r="V138" s="25"/>
      <c r="W138" s="25"/>
      <c r="X138" s="85"/>
      <c r="Y138" s="86"/>
    </row>
    <row r="139" spans="1:25" x14ac:dyDescent="0.3">
      <c r="A139" s="9">
        <v>35623</v>
      </c>
      <c r="B139" s="25"/>
      <c r="C139" s="25"/>
      <c r="D139" s="25"/>
      <c r="E139" s="25"/>
      <c r="F139" s="25"/>
      <c r="G139" s="81"/>
      <c r="H139" s="82"/>
      <c r="I139" s="25"/>
      <c r="J139" s="25"/>
      <c r="L139" s="83">
        <v>52.2</v>
      </c>
      <c r="M139" s="83"/>
      <c r="N139" s="84"/>
      <c r="Q139" s="5"/>
      <c r="R139" s="25"/>
      <c r="S139" s="25"/>
      <c r="T139" s="25"/>
      <c r="U139" s="25"/>
      <c r="V139" s="25"/>
      <c r="W139" s="25"/>
      <c r="X139" s="85"/>
      <c r="Y139" s="86"/>
    </row>
    <row r="140" spans="1:25" x14ac:dyDescent="0.3">
      <c r="A140" s="9">
        <v>35630</v>
      </c>
      <c r="B140" s="25"/>
      <c r="C140" s="25"/>
      <c r="D140" s="25"/>
      <c r="E140" s="25"/>
      <c r="F140" s="25"/>
      <c r="G140" s="81"/>
      <c r="H140" s="82"/>
      <c r="I140" s="25"/>
      <c r="J140" s="25"/>
      <c r="L140" s="83">
        <v>42.6</v>
      </c>
      <c r="M140" s="83"/>
      <c r="N140" s="84"/>
      <c r="Q140" s="5"/>
      <c r="R140" s="25"/>
      <c r="S140" s="25"/>
      <c r="T140" s="25"/>
      <c r="U140" s="25"/>
      <c r="V140" s="25"/>
      <c r="W140" s="25"/>
      <c r="X140" s="85"/>
      <c r="Y140" s="86"/>
    </row>
    <row r="141" spans="1:25" x14ac:dyDescent="0.3">
      <c r="A141" s="9">
        <v>35637</v>
      </c>
      <c r="B141" s="25"/>
      <c r="C141" s="25"/>
      <c r="D141" s="25"/>
      <c r="E141" s="25"/>
      <c r="F141" s="25"/>
      <c r="G141" s="81"/>
      <c r="H141" s="82"/>
      <c r="I141" s="25"/>
      <c r="J141" s="25"/>
      <c r="L141" s="83">
        <v>53</v>
      </c>
      <c r="M141" s="83"/>
      <c r="N141" s="84"/>
      <c r="Q141" s="5"/>
      <c r="R141" s="25"/>
      <c r="S141" s="25"/>
      <c r="T141" s="25"/>
      <c r="U141" s="25"/>
      <c r="V141" s="25"/>
      <c r="W141" s="25"/>
      <c r="X141" s="85"/>
      <c r="Y141" s="86"/>
    </row>
    <row r="142" spans="1:25" x14ac:dyDescent="0.3">
      <c r="A142" s="9">
        <v>35644</v>
      </c>
      <c r="B142" s="25"/>
      <c r="C142" s="25"/>
      <c r="D142" s="25"/>
      <c r="E142" s="25"/>
      <c r="F142" s="25"/>
      <c r="G142" s="81"/>
      <c r="H142" s="82"/>
      <c r="I142" s="25"/>
      <c r="J142" s="25"/>
      <c r="L142" s="83">
        <v>54</v>
      </c>
      <c r="M142" s="83"/>
      <c r="N142" s="84"/>
      <c r="Q142" s="5"/>
      <c r="R142" s="25"/>
      <c r="S142" s="25"/>
      <c r="T142" s="25"/>
      <c r="U142" s="25"/>
      <c r="V142" s="25"/>
      <c r="W142" s="25"/>
      <c r="X142" s="85"/>
      <c r="Y142" s="86"/>
    </row>
    <row r="143" spans="1:25" x14ac:dyDescent="0.3">
      <c r="A143" s="9">
        <v>35651</v>
      </c>
      <c r="B143" s="25"/>
      <c r="C143" s="25"/>
      <c r="D143" s="25"/>
      <c r="E143" s="25"/>
      <c r="F143" s="25"/>
      <c r="G143" s="81"/>
      <c r="H143" s="82"/>
      <c r="I143" s="25"/>
      <c r="J143" s="25"/>
      <c r="L143" s="83">
        <v>50.5</v>
      </c>
      <c r="M143" s="83"/>
      <c r="N143" s="84"/>
      <c r="Q143" s="5"/>
      <c r="R143" s="25"/>
      <c r="S143" s="25"/>
      <c r="T143" s="25"/>
      <c r="U143" s="25"/>
      <c r="V143" s="25"/>
      <c r="W143" s="25"/>
      <c r="X143" s="85"/>
      <c r="Y143" s="86"/>
    </row>
    <row r="144" spans="1:25" x14ac:dyDescent="0.3">
      <c r="A144" s="9">
        <v>35658</v>
      </c>
      <c r="B144" s="25"/>
      <c r="C144" s="25"/>
      <c r="D144" s="25"/>
      <c r="E144" s="25"/>
      <c r="F144" s="25"/>
      <c r="G144" s="81"/>
      <c r="H144" s="82"/>
      <c r="I144" s="25"/>
      <c r="J144" s="25"/>
      <c r="L144" s="83">
        <v>53.7</v>
      </c>
      <c r="M144" s="83"/>
      <c r="N144" s="84"/>
      <c r="Q144" s="5"/>
      <c r="R144" s="25"/>
      <c r="S144" s="25"/>
      <c r="T144" s="25"/>
      <c r="U144" s="25"/>
      <c r="V144" s="25"/>
      <c r="W144" s="25"/>
      <c r="X144" s="85"/>
      <c r="Y144" s="86"/>
    </row>
    <row r="145" spans="1:25" x14ac:dyDescent="0.3">
      <c r="A145" s="9">
        <v>35665</v>
      </c>
      <c r="B145" s="25"/>
      <c r="C145" s="25"/>
      <c r="D145" s="25"/>
      <c r="E145" s="25"/>
      <c r="F145" s="25"/>
      <c r="G145" s="81"/>
      <c r="H145" s="82"/>
      <c r="I145" s="25"/>
      <c r="J145" s="25"/>
      <c r="L145" s="83">
        <v>55.5</v>
      </c>
      <c r="M145" s="83"/>
      <c r="N145" s="84"/>
      <c r="Q145" s="5"/>
      <c r="R145" s="25"/>
      <c r="S145" s="25"/>
      <c r="T145" s="25"/>
      <c r="U145" s="25"/>
      <c r="V145" s="25"/>
      <c r="W145" s="25"/>
      <c r="X145" s="85"/>
      <c r="Y145" s="86"/>
    </row>
    <row r="146" spans="1:25" x14ac:dyDescent="0.3">
      <c r="A146" s="9">
        <v>35672</v>
      </c>
      <c r="B146" s="25"/>
      <c r="C146" s="25"/>
      <c r="D146" s="25"/>
      <c r="E146" s="25"/>
      <c r="F146" s="25"/>
      <c r="G146" s="81"/>
      <c r="H146" s="82"/>
      <c r="I146" s="25"/>
      <c r="J146" s="25"/>
      <c r="L146" s="83">
        <v>57.6</v>
      </c>
      <c r="M146" s="83"/>
      <c r="N146" s="84"/>
      <c r="Q146" s="5"/>
      <c r="R146" s="25"/>
      <c r="S146" s="25"/>
      <c r="T146" s="25"/>
      <c r="U146" s="25"/>
      <c r="V146" s="25"/>
      <c r="W146" s="25"/>
      <c r="X146" s="85"/>
      <c r="Y146" s="86"/>
    </row>
    <row r="147" spans="1:25" x14ac:dyDescent="0.3">
      <c r="A147" s="9">
        <v>35679</v>
      </c>
      <c r="B147" s="25"/>
      <c r="C147" s="25"/>
      <c r="D147" s="25"/>
      <c r="E147" s="25"/>
      <c r="F147" s="25"/>
      <c r="G147" s="81"/>
      <c r="H147" s="82"/>
      <c r="I147" s="25"/>
      <c r="J147" s="25"/>
      <c r="L147" s="83">
        <v>50.8</v>
      </c>
      <c r="M147" s="83"/>
      <c r="N147" s="84"/>
      <c r="Q147" s="5"/>
      <c r="R147" s="25"/>
      <c r="S147" s="25"/>
      <c r="T147" s="25"/>
      <c r="U147" s="25"/>
      <c r="V147" s="25"/>
      <c r="W147" s="25"/>
      <c r="X147" s="85"/>
      <c r="Y147" s="86"/>
    </row>
    <row r="148" spans="1:25" x14ac:dyDescent="0.3">
      <c r="A148" s="9">
        <v>35686</v>
      </c>
      <c r="B148" s="25"/>
      <c r="C148" s="25"/>
      <c r="D148" s="25"/>
      <c r="E148" s="25"/>
      <c r="F148" s="25"/>
      <c r="G148" s="81"/>
      <c r="H148" s="82"/>
      <c r="I148" s="25"/>
      <c r="J148" s="25"/>
      <c r="L148" s="83">
        <v>58.3</v>
      </c>
      <c r="M148" s="83"/>
      <c r="N148" s="84"/>
      <c r="Q148" s="5"/>
      <c r="R148" s="25"/>
      <c r="S148" s="25"/>
      <c r="T148" s="25"/>
      <c r="U148" s="25"/>
      <c r="V148" s="25"/>
      <c r="W148" s="25"/>
      <c r="X148" s="85"/>
      <c r="Y148" s="86"/>
    </row>
    <row r="149" spans="1:25" x14ac:dyDescent="0.3">
      <c r="A149" s="9">
        <v>35693</v>
      </c>
      <c r="B149" s="25"/>
      <c r="C149" s="25"/>
      <c r="D149" s="25"/>
      <c r="E149" s="25"/>
      <c r="F149" s="25"/>
      <c r="G149" s="81"/>
      <c r="H149" s="82"/>
      <c r="I149" s="25"/>
      <c r="J149" s="25"/>
      <c r="L149" s="83">
        <v>57.9</v>
      </c>
      <c r="M149" s="83"/>
      <c r="N149" s="84"/>
      <c r="Q149" s="5"/>
      <c r="R149" s="25"/>
      <c r="S149" s="25"/>
      <c r="T149" s="25"/>
      <c r="U149" s="25"/>
      <c r="V149" s="25"/>
      <c r="W149" s="25"/>
      <c r="X149" s="85"/>
      <c r="Y149" s="86"/>
    </row>
    <row r="150" spans="1:25" x14ac:dyDescent="0.3">
      <c r="A150" s="9">
        <v>35700</v>
      </c>
      <c r="B150" s="25"/>
      <c r="C150" s="25"/>
      <c r="D150" s="25"/>
      <c r="E150" s="25"/>
      <c r="F150" s="25"/>
      <c r="G150" s="81"/>
      <c r="H150" s="82"/>
      <c r="I150" s="25"/>
      <c r="J150" s="25"/>
      <c r="L150" s="83">
        <v>55.8</v>
      </c>
      <c r="M150" s="83"/>
      <c r="N150" s="84"/>
      <c r="Q150" s="5"/>
      <c r="R150" s="25"/>
      <c r="S150" s="25"/>
      <c r="T150" s="25"/>
      <c r="U150" s="25"/>
      <c r="V150" s="25"/>
      <c r="W150" s="25"/>
      <c r="X150" s="85"/>
      <c r="Y150" s="86"/>
    </row>
    <row r="151" spans="1:25" x14ac:dyDescent="0.3">
      <c r="A151" s="9">
        <v>35707</v>
      </c>
      <c r="B151" s="25"/>
      <c r="C151" s="25"/>
      <c r="D151" s="25"/>
      <c r="E151" s="25"/>
      <c r="F151" s="25"/>
      <c r="G151" s="81"/>
      <c r="H151" s="82"/>
      <c r="I151" s="25"/>
      <c r="J151" s="25"/>
      <c r="L151" s="83">
        <v>58.7</v>
      </c>
      <c r="M151" s="83"/>
      <c r="N151" s="84"/>
      <c r="Q151" s="5"/>
      <c r="R151" s="25"/>
      <c r="S151" s="25"/>
      <c r="T151" s="25"/>
      <c r="U151" s="25"/>
      <c r="V151" s="25"/>
      <c r="W151" s="25"/>
      <c r="X151" s="85"/>
      <c r="Y151" s="86"/>
    </row>
    <row r="152" spans="1:25" x14ac:dyDescent="0.3">
      <c r="A152" s="9">
        <v>35714</v>
      </c>
      <c r="B152" s="25"/>
      <c r="C152" s="25"/>
      <c r="D152" s="25"/>
      <c r="E152" s="25"/>
      <c r="F152" s="25"/>
      <c r="G152" s="81"/>
      <c r="H152" s="82"/>
      <c r="I152" s="25"/>
      <c r="J152" s="25"/>
      <c r="L152" s="83">
        <v>59.2</v>
      </c>
      <c r="M152" s="83"/>
      <c r="N152" s="84"/>
      <c r="Q152" s="5"/>
      <c r="R152" s="25"/>
      <c r="S152" s="25"/>
      <c r="T152" s="25"/>
      <c r="U152" s="25"/>
      <c r="V152" s="25"/>
      <c r="W152" s="25"/>
      <c r="X152" s="85"/>
      <c r="Y152" s="86"/>
    </row>
    <row r="153" spans="1:25" x14ac:dyDescent="0.3">
      <c r="A153" s="9">
        <v>35721</v>
      </c>
      <c r="B153" s="25"/>
      <c r="C153" s="25"/>
      <c r="D153" s="25"/>
      <c r="E153" s="25"/>
      <c r="F153" s="25"/>
      <c r="G153" s="81"/>
      <c r="H153" s="82"/>
      <c r="I153" s="25"/>
      <c r="J153" s="25"/>
      <c r="L153" s="83">
        <v>51.3</v>
      </c>
      <c r="M153" s="83"/>
      <c r="N153" s="84"/>
      <c r="Q153" s="5"/>
      <c r="R153" s="25"/>
      <c r="S153" s="25"/>
      <c r="T153" s="25"/>
      <c r="U153" s="25"/>
      <c r="V153" s="25"/>
      <c r="W153" s="25"/>
      <c r="X153" s="85"/>
      <c r="Y153" s="86"/>
    </row>
    <row r="154" spans="1:25" x14ac:dyDescent="0.3">
      <c r="A154" s="9">
        <v>35728</v>
      </c>
      <c r="B154" s="25"/>
      <c r="C154" s="25"/>
      <c r="D154" s="25"/>
      <c r="E154" s="25"/>
      <c r="F154" s="25"/>
      <c r="G154" s="81"/>
      <c r="H154" s="82"/>
      <c r="I154" s="25"/>
      <c r="J154" s="25"/>
      <c r="L154" s="83">
        <v>59.7</v>
      </c>
      <c r="M154" s="83"/>
      <c r="N154" s="84"/>
      <c r="Q154" s="5"/>
      <c r="R154" s="25"/>
      <c r="S154" s="25"/>
      <c r="T154" s="25"/>
      <c r="U154" s="25"/>
      <c r="V154" s="25"/>
      <c r="W154" s="25"/>
      <c r="X154" s="85"/>
      <c r="Y154" s="86"/>
    </row>
    <row r="155" spans="1:25" x14ac:dyDescent="0.3">
      <c r="A155" s="9">
        <v>35735</v>
      </c>
      <c r="B155" s="25"/>
      <c r="C155" s="25"/>
      <c r="D155" s="25"/>
      <c r="E155" s="25"/>
      <c r="F155" s="25"/>
      <c r="G155" s="81"/>
      <c r="H155" s="82"/>
      <c r="I155" s="25"/>
      <c r="J155" s="25"/>
      <c r="L155" s="83">
        <v>58.8</v>
      </c>
      <c r="M155" s="83"/>
      <c r="N155" s="84"/>
      <c r="Q155" s="5"/>
      <c r="R155" s="25"/>
      <c r="S155" s="25"/>
      <c r="T155" s="25"/>
      <c r="U155" s="25"/>
      <c r="V155" s="25"/>
      <c r="W155" s="25"/>
      <c r="X155" s="85"/>
      <c r="Y155" s="86"/>
    </row>
    <row r="156" spans="1:25" x14ac:dyDescent="0.3">
      <c r="A156" s="9">
        <v>35742</v>
      </c>
      <c r="B156" s="25"/>
      <c r="C156" s="25"/>
      <c r="D156" s="25"/>
      <c r="E156" s="25"/>
      <c r="F156" s="25"/>
      <c r="G156" s="81"/>
      <c r="H156" s="82"/>
      <c r="I156" s="25"/>
      <c r="J156" s="25"/>
      <c r="L156" s="83">
        <v>59.8</v>
      </c>
      <c r="M156" s="83"/>
      <c r="N156" s="84"/>
      <c r="Q156" s="5"/>
      <c r="R156" s="25"/>
      <c r="S156" s="25"/>
      <c r="T156" s="25"/>
      <c r="U156" s="25"/>
      <c r="V156" s="25"/>
      <c r="W156" s="25"/>
      <c r="X156" s="85"/>
      <c r="Y156" s="86"/>
    </row>
    <row r="157" spans="1:25" x14ac:dyDescent="0.3">
      <c r="A157" s="9">
        <v>35749</v>
      </c>
      <c r="B157" s="25"/>
      <c r="C157" s="25"/>
      <c r="D157" s="25"/>
      <c r="E157" s="25"/>
      <c r="F157" s="25"/>
      <c r="G157" s="81"/>
      <c r="H157" s="82"/>
      <c r="I157" s="25"/>
      <c r="J157" s="25"/>
      <c r="L157" s="83">
        <v>55.4</v>
      </c>
      <c r="M157" s="83"/>
      <c r="N157" s="84"/>
      <c r="Q157" s="5"/>
      <c r="R157" s="25"/>
      <c r="S157" s="25"/>
      <c r="T157" s="25"/>
      <c r="U157" s="25"/>
      <c r="V157" s="25"/>
      <c r="W157" s="25"/>
      <c r="X157" s="85"/>
      <c r="Y157" s="86"/>
    </row>
    <row r="158" spans="1:25" x14ac:dyDescent="0.3">
      <c r="A158" s="9">
        <v>35756</v>
      </c>
      <c r="B158" s="25"/>
      <c r="C158" s="25"/>
      <c r="D158" s="25"/>
      <c r="E158" s="25"/>
      <c r="F158" s="25"/>
      <c r="G158" s="81"/>
      <c r="H158" s="82"/>
      <c r="I158" s="25"/>
      <c r="J158" s="25"/>
      <c r="L158" s="83">
        <v>51.6</v>
      </c>
      <c r="M158" s="83"/>
      <c r="N158" s="84"/>
      <c r="Q158" s="5"/>
      <c r="R158" s="25"/>
      <c r="S158" s="25"/>
      <c r="T158" s="25"/>
      <c r="U158" s="25"/>
      <c r="V158" s="25"/>
      <c r="W158" s="25"/>
      <c r="X158" s="85"/>
      <c r="Y158" s="86"/>
    </row>
    <row r="159" spans="1:25" x14ac:dyDescent="0.3">
      <c r="A159" s="9">
        <v>35763</v>
      </c>
      <c r="B159" s="25"/>
      <c r="C159" s="25"/>
      <c r="D159" s="25"/>
      <c r="E159" s="25"/>
      <c r="F159" s="25"/>
      <c r="G159" s="81"/>
      <c r="H159" s="82"/>
      <c r="I159" s="25"/>
      <c r="J159" s="25"/>
      <c r="L159" s="83">
        <v>53.1</v>
      </c>
      <c r="M159" s="83"/>
      <c r="N159" s="84"/>
      <c r="Q159" s="5"/>
      <c r="R159" s="25"/>
      <c r="S159" s="25"/>
      <c r="T159" s="25"/>
      <c r="U159" s="25"/>
      <c r="V159" s="25"/>
      <c r="W159" s="25"/>
      <c r="X159" s="85"/>
      <c r="Y159" s="86"/>
    </row>
    <row r="160" spans="1:25" x14ac:dyDescent="0.3">
      <c r="A160" s="9">
        <v>35770</v>
      </c>
      <c r="B160" s="25"/>
      <c r="C160" s="25"/>
      <c r="D160" s="25"/>
      <c r="E160" s="25"/>
      <c r="F160" s="25"/>
      <c r="G160" s="81"/>
      <c r="H160" s="82"/>
      <c r="I160" s="25"/>
      <c r="J160" s="25"/>
      <c r="L160" s="83">
        <v>54.9</v>
      </c>
      <c r="M160" s="83"/>
      <c r="N160" s="84"/>
      <c r="Q160" s="5"/>
      <c r="R160" s="25"/>
      <c r="S160" s="25"/>
      <c r="T160" s="25"/>
      <c r="U160" s="25"/>
      <c r="V160" s="25"/>
      <c r="W160" s="25"/>
      <c r="X160" s="85"/>
      <c r="Y160" s="86"/>
    </row>
    <row r="161" spans="1:25" x14ac:dyDescent="0.3">
      <c r="A161" s="9">
        <v>35777</v>
      </c>
      <c r="B161" s="25"/>
      <c r="C161" s="25"/>
      <c r="D161" s="25"/>
      <c r="E161" s="25"/>
      <c r="F161" s="25"/>
      <c r="G161" s="81"/>
      <c r="H161" s="82"/>
      <c r="I161" s="25"/>
      <c r="J161" s="25"/>
      <c r="L161" s="83">
        <v>57.6</v>
      </c>
      <c r="M161" s="83"/>
      <c r="N161" s="84"/>
      <c r="Q161" s="5"/>
      <c r="R161" s="25"/>
      <c r="S161" s="25"/>
      <c r="T161" s="25"/>
      <c r="U161" s="25"/>
      <c r="V161" s="25"/>
      <c r="W161" s="25"/>
      <c r="X161" s="85"/>
      <c r="Y161" s="86"/>
    </row>
    <row r="162" spans="1:25" x14ac:dyDescent="0.3">
      <c r="A162" s="9">
        <v>35784</v>
      </c>
      <c r="B162" s="25"/>
      <c r="C162" s="25"/>
      <c r="D162" s="25"/>
      <c r="E162" s="25"/>
      <c r="F162" s="25"/>
      <c r="G162" s="81"/>
      <c r="H162" s="82"/>
      <c r="I162" s="25"/>
      <c r="J162" s="25"/>
      <c r="L162" s="83">
        <v>58</v>
      </c>
      <c r="M162" s="83"/>
      <c r="N162" s="84"/>
      <c r="Q162" s="5"/>
      <c r="R162" s="25"/>
      <c r="S162" s="25"/>
      <c r="T162" s="25"/>
      <c r="U162" s="25"/>
      <c r="V162" s="25"/>
      <c r="W162" s="25"/>
      <c r="X162" s="85"/>
      <c r="Y162" s="86"/>
    </row>
    <row r="163" spans="1:25" x14ac:dyDescent="0.3">
      <c r="A163" s="9">
        <v>35791</v>
      </c>
      <c r="B163" s="25"/>
      <c r="C163" s="25"/>
      <c r="D163" s="25"/>
      <c r="E163" s="25"/>
      <c r="F163" s="25"/>
      <c r="G163" s="81"/>
      <c r="H163" s="82"/>
      <c r="I163" s="25"/>
      <c r="J163" s="25"/>
      <c r="L163" s="83">
        <v>31.1</v>
      </c>
      <c r="M163" s="83"/>
      <c r="N163" s="84"/>
      <c r="Q163" s="5"/>
      <c r="R163" s="25"/>
      <c r="S163" s="25"/>
      <c r="T163" s="25"/>
      <c r="U163" s="25"/>
      <c r="V163" s="25"/>
      <c r="W163" s="25"/>
      <c r="X163" s="85"/>
      <c r="Y163" s="86"/>
    </row>
    <row r="164" spans="1:25" x14ac:dyDescent="0.3">
      <c r="A164" s="9">
        <v>35798</v>
      </c>
      <c r="B164" s="25"/>
      <c r="C164" s="25"/>
      <c r="D164" s="25"/>
      <c r="E164" s="25"/>
      <c r="F164" s="25"/>
      <c r="G164" s="81"/>
      <c r="H164" s="82"/>
      <c r="I164" s="25"/>
      <c r="J164" s="25"/>
      <c r="L164" s="83">
        <v>39.299999999999997</v>
      </c>
      <c r="M164" s="83"/>
      <c r="N164" s="84"/>
      <c r="Q164" s="5"/>
      <c r="R164" s="25"/>
      <c r="S164" s="25"/>
      <c r="T164" s="25"/>
      <c r="U164" s="25"/>
      <c r="V164" s="25"/>
      <c r="W164" s="25"/>
      <c r="X164" s="85"/>
      <c r="Y164" s="86"/>
    </row>
    <row r="165" spans="1:25" x14ac:dyDescent="0.3">
      <c r="A165" s="9">
        <v>35805</v>
      </c>
      <c r="B165" s="25"/>
      <c r="C165" s="25"/>
      <c r="D165" s="25"/>
      <c r="E165" s="25"/>
      <c r="F165" s="25">
        <v>194317</v>
      </c>
      <c r="G165" s="81"/>
      <c r="H165" s="82"/>
      <c r="I165" s="25">
        <v>194317</v>
      </c>
      <c r="J165" s="25"/>
      <c r="L165" s="83">
        <v>55.8</v>
      </c>
      <c r="M165" s="83"/>
      <c r="N165" s="84">
        <f>A!F165*0.085</f>
        <v>16516.945</v>
      </c>
      <c r="Q165" s="5">
        <v>16376</v>
      </c>
      <c r="R165" s="25"/>
      <c r="S165" s="25"/>
      <c r="T165" s="25"/>
      <c r="U165" s="25"/>
      <c r="V165" s="25"/>
      <c r="W165" s="25"/>
      <c r="X165" s="85">
        <f>A!N165-O165</f>
        <v>16516.945</v>
      </c>
      <c r="Y165" s="86"/>
    </row>
    <row r="166" spans="1:25" x14ac:dyDescent="0.3">
      <c r="A166" s="9">
        <v>35812</v>
      </c>
      <c r="B166" s="25"/>
      <c r="C166" s="25"/>
      <c r="D166" s="25"/>
      <c r="E166" s="25"/>
      <c r="F166" s="25">
        <v>293568</v>
      </c>
      <c r="G166" s="81"/>
      <c r="H166" s="82"/>
      <c r="I166" s="25">
        <v>487885</v>
      </c>
      <c r="J166" s="25"/>
      <c r="L166" s="83">
        <v>57.8</v>
      </c>
      <c r="M166" s="83"/>
      <c r="N166" s="84">
        <f>A!F166*0.085</f>
        <v>24953.280000000002</v>
      </c>
      <c r="Q166" s="5">
        <v>40219</v>
      </c>
      <c r="R166" s="25"/>
      <c r="S166" s="25"/>
      <c r="T166" s="25"/>
      <c r="U166" s="25"/>
      <c r="V166" s="25"/>
      <c r="W166" s="25"/>
      <c r="X166" s="85">
        <f>A!N166-O166</f>
        <v>24953.280000000002</v>
      </c>
      <c r="Y166" s="86"/>
    </row>
    <row r="167" spans="1:25" x14ac:dyDescent="0.3">
      <c r="A167" s="9">
        <v>35819</v>
      </c>
      <c r="B167" s="25"/>
      <c r="C167" s="25"/>
      <c r="D167" s="25"/>
      <c r="E167" s="25"/>
      <c r="F167" s="25">
        <v>269999</v>
      </c>
      <c r="G167" s="81"/>
      <c r="H167" s="82"/>
      <c r="I167" s="25">
        <v>757884</v>
      </c>
      <c r="J167" s="25"/>
      <c r="L167" s="83">
        <v>58</v>
      </c>
      <c r="M167" s="83"/>
      <c r="N167" s="84">
        <f>A!F167*0.085</f>
        <v>22949.915000000001</v>
      </c>
      <c r="Q167" s="5">
        <v>65080</v>
      </c>
      <c r="R167" s="25"/>
      <c r="S167" s="25"/>
      <c r="T167" s="25"/>
      <c r="U167" s="25"/>
      <c r="V167" s="25"/>
      <c r="W167" s="25"/>
      <c r="X167" s="85">
        <f>A!N167-O167</f>
        <v>22949.915000000001</v>
      </c>
      <c r="Y167" s="86"/>
    </row>
    <row r="168" spans="1:25" x14ac:dyDescent="0.3">
      <c r="A168" s="9">
        <v>35826</v>
      </c>
      <c r="B168" s="25"/>
      <c r="C168" s="25"/>
      <c r="D168" s="25"/>
      <c r="E168" s="25"/>
      <c r="F168" s="25">
        <v>290423</v>
      </c>
      <c r="G168" s="81"/>
      <c r="H168" s="82"/>
      <c r="I168" s="25">
        <v>1048307</v>
      </c>
      <c r="J168" s="25"/>
      <c r="L168" s="83">
        <v>56.7</v>
      </c>
      <c r="M168" s="83"/>
      <c r="N168" s="84">
        <f>A!F168*0.085</f>
        <v>24685.955000000002</v>
      </c>
      <c r="Q168" s="5">
        <v>89771</v>
      </c>
      <c r="R168" s="25"/>
      <c r="S168" s="25"/>
      <c r="T168" s="25"/>
      <c r="U168" s="25"/>
      <c r="V168" s="25"/>
      <c r="W168" s="25"/>
      <c r="X168" s="85">
        <f>A!N168-O168</f>
        <v>24685.955000000002</v>
      </c>
      <c r="Y168" s="86"/>
    </row>
    <row r="169" spans="1:25" x14ac:dyDescent="0.3">
      <c r="A169" s="9">
        <v>35833</v>
      </c>
      <c r="B169" s="25"/>
      <c r="C169" s="25"/>
      <c r="D169" s="25"/>
      <c r="E169" s="25"/>
      <c r="F169" s="25">
        <v>285108</v>
      </c>
      <c r="G169" s="81"/>
      <c r="H169" s="82"/>
      <c r="I169" s="25">
        <v>1333415</v>
      </c>
      <c r="J169" s="25"/>
      <c r="L169" s="83">
        <v>58</v>
      </c>
      <c r="M169" s="83"/>
      <c r="N169" s="84">
        <f>A!F169*0.085</f>
        <v>24234.18</v>
      </c>
      <c r="Q169" s="5">
        <v>113954</v>
      </c>
      <c r="R169" s="25"/>
      <c r="S169" s="25"/>
      <c r="T169" s="25"/>
      <c r="U169" s="25"/>
      <c r="V169" s="25"/>
      <c r="W169" s="25"/>
      <c r="X169" s="85">
        <f>A!N169-O169</f>
        <v>24234.18</v>
      </c>
      <c r="Y169" s="86"/>
    </row>
    <row r="170" spans="1:25" x14ac:dyDescent="0.3">
      <c r="A170" s="9">
        <v>35840</v>
      </c>
      <c r="B170" s="25"/>
      <c r="C170" s="25"/>
      <c r="D170" s="25"/>
      <c r="E170" s="25"/>
      <c r="F170" s="25">
        <v>291525</v>
      </c>
      <c r="G170" s="81"/>
      <c r="H170" s="82"/>
      <c r="I170" s="25">
        <v>1624940</v>
      </c>
      <c r="J170" s="25"/>
      <c r="L170" s="83">
        <v>57.6</v>
      </c>
      <c r="M170" s="83"/>
      <c r="N170" s="84">
        <f>A!F170*0.085</f>
        <v>24779.625</v>
      </c>
      <c r="Q170" s="1">
        <v>138730</v>
      </c>
      <c r="R170" s="25"/>
      <c r="S170" s="25"/>
      <c r="T170" s="25"/>
      <c r="U170" s="25"/>
      <c r="V170" s="25"/>
      <c r="W170" s="25"/>
      <c r="X170" s="85">
        <f>A!N170-O170</f>
        <v>24779.625</v>
      </c>
      <c r="Y170" s="86"/>
    </row>
    <row r="171" spans="1:25" x14ac:dyDescent="0.3">
      <c r="A171" s="9">
        <v>35847</v>
      </c>
      <c r="B171" s="25"/>
      <c r="C171" s="25"/>
      <c r="D171" s="25"/>
      <c r="E171" s="25"/>
      <c r="F171" s="25">
        <v>290020</v>
      </c>
      <c r="G171" s="81"/>
      <c r="H171" s="82"/>
      <c r="I171" s="25">
        <v>1914960</v>
      </c>
      <c r="J171" s="25"/>
      <c r="L171" s="83">
        <v>56.4</v>
      </c>
      <c r="M171" s="83"/>
      <c r="N171" s="84">
        <f>A!F171*0.085</f>
        <v>24651.7</v>
      </c>
      <c r="Q171" s="1">
        <v>163336</v>
      </c>
      <c r="R171" s="25"/>
      <c r="S171" s="25"/>
      <c r="T171" s="25"/>
      <c r="U171" s="25"/>
      <c r="V171" s="25"/>
      <c r="W171" s="25"/>
      <c r="X171" s="85">
        <f>A!N171-O171</f>
        <v>24651.7</v>
      </c>
      <c r="Y171" s="86"/>
    </row>
    <row r="172" spans="1:25" x14ac:dyDescent="0.3">
      <c r="A172" s="9">
        <v>35854</v>
      </c>
      <c r="B172" s="25"/>
      <c r="C172" s="25"/>
      <c r="D172" s="25"/>
      <c r="E172" s="25"/>
      <c r="F172" s="25">
        <v>284241</v>
      </c>
      <c r="G172" s="81"/>
      <c r="H172" s="82"/>
      <c r="I172" s="25">
        <v>2199201</v>
      </c>
      <c r="J172" s="25"/>
      <c r="L172" s="83">
        <v>55.9</v>
      </c>
      <c r="M172" s="83"/>
      <c r="N172" s="84">
        <f>A!F172*0.085</f>
        <v>24160.485000000001</v>
      </c>
      <c r="Q172" s="1">
        <v>187519</v>
      </c>
      <c r="R172" s="25"/>
      <c r="S172" s="25"/>
      <c r="T172" s="25"/>
      <c r="U172" s="25"/>
      <c r="V172" s="25"/>
      <c r="W172" s="25"/>
      <c r="X172" s="85">
        <f>A!N172-O172</f>
        <v>24160.485000000001</v>
      </c>
      <c r="Y172" s="86"/>
    </row>
    <row r="173" spans="1:25" x14ac:dyDescent="0.3">
      <c r="A173" s="9">
        <v>35861</v>
      </c>
      <c r="B173" s="25"/>
      <c r="C173" s="25"/>
      <c r="D173" s="25"/>
      <c r="E173" s="25"/>
      <c r="F173" s="25">
        <v>287315</v>
      </c>
      <c r="G173" s="81"/>
      <c r="H173" s="82"/>
      <c r="I173" s="25">
        <v>2486516</v>
      </c>
      <c r="J173" s="25"/>
      <c r="L173" s="83">
        <v>57.9</v>
      </c>
      <c r="M173" s="83"/>
      <c r="N173" s="84">
        <f>A!F173*0.085</f>
        <v>24421.775000000001</v>
      </c>
      <c r="Q173" s="1">
        <v>211870</v>
      </c>
      <c r="R173" s="25"/>
      <c r="S173" s="25"/>
      <c r="T173" s="25"/>
      <c r="U173" s="25"/>
      <c r="V173" s="25"/>
      <c r="W173" s="25"/>
      <c r="X173" s="85">
        <f>A!N173-O173</f>
        <v>24421.775000000001</v>
      </c>
      <c r="Y173" s="86"/>
    </row>
    <row r="174" spans="1:25" x14ac:dyDescent="0.3">
      <c r="A174" s="9">
        <v>35868</v>
      </c>
      <c r="B174" s="25"/>
      <c r="C174" s="25"/>
      <c r="D174" s="25"/>
      <c r="E174" s="25"/>
      <c r="F174" s="25">
        <v>298589</v>
      </c>
      <c r="G174" s="81"/>
      <c r="H174" s="82"/>
      <c r="I174" s="25">
        <v>2785105</v>
      </c>
      <c r="J174" s="25"/>
      <c r="L174" s="83">
        <v>55.3</v>
      </c>
      <c r="M174" s="83"/>
      <c r="N174" s="84">
        <f>A!F174*0.085</f>
        <v>25380.065000000002</v>
      </c>
      <c r="Q174" s="1">
        <v>237156</v>
      </c>
      <c r="R174" s="25"/>
      <c r="S174" s="25"/>
      <c r="T174" s="25"/>
      <c r="U174" s="25"/>
      <c r="V174" s="25"/>
      <c r="W174" s="25"/>
      <c r="X174" s="85">
        <f>A!N174-O174</f>
        <v>25380.065000000002</v>
      </c>
      <c r="Y174" s="86"/>
    </row>
    <row r="175" spans="1:25" x14ac:dyDescent="0.3">
      <c r="A175" s="9">
        <v>35875</v>
      </c>
      <c r="B175" s="25"/>
      <c r="C175" s="25"/>
      <c r="D175" s="25"/>
      <c r="E175" s="25"/>
      <c r="F175" s="25">
        <v>283914</v>
      </c>
      <c r="G175" s="81"/>
      <c r="H175" s="82"/>
      <c r="I175" s="25">
        <v>3069019</v>
      </c>
      <c r="J175" s="25"/>
      <c r="L175" s="83">
        <v>55.7</v>
      </c>
      <c r="M175" s="83"/>
      <c r="N175" s="84">
        <f>A!F175*0.085</f>
        <v>24132.690000000002</v>
      </c>
      <c r="Q175" s="1">
        <v>261253</v>
      </c>
      <c r="R175" s="25"/>
      <c r="S175" s="25"/>
      <c r="T175" s="25"/>
      <c r="U175" s="25"/>
      <c r="V175" s="25"/>
      <c r="W175" s="25"/>
      <c r="X175" s="85">
        <f>A!N175-O175</f>
        <v>24132.690000000002</v>
      </c>
      <c r="Y175" s="86"/>
    </row>
    <row r="176" spans="1:25" x14ac:dyDescent="0.3">
      <c r="A176" s="9">
        <v>35882</v>
      </c>
      <c r="B176" s="25"/>
      <c r="C176" s="25"/>
      <c r="D176" s="25"/>
      <c r="E176" s="25"/>
      <c r="F176" s="25">
        <v>285859</v>
      </c>
      <c r="G176" s="81"/>
      <c r="H176" s="82"/>
      <c r="I176" s="25">
        <v>3354878</v>
      </c>
      <c r="J176" s="25"/>
      <c r="L176" s="83">
        <v>55</v>
      </c>
      <c r="M176" s="83"/>
      <c r="N176" s="84">
        <f>A!F176*0.085</f>
        <v>24298.015000000003</v>
      </c>
      <c r="Q176" s="1">
        <v>285435</v>
      </c>
      <c r="R176" s="25"/>
      <c r="S176" s="25"/>
      <c r="T176" s="25"/>
      <c r="U176" s="25"/>
      <c r="V176" s="25"/>
      <c r="W176" s="25"/>
      <c r="X176" s="85">
        <f>A!N176-O176</f>
        <v>24298.015000000003</v>
      </c>
      <c r="Y176" s="86"/>
    </row>
    <row r="177" spans="1:25" x14ac:dyDescent="0.3">
      <c r="A177" s="9">
        <v>35889</v>
      </c>
      <c r="B177" s="25"/>
      <c r="C177" s="25"/>
      <c r="D177" s="25"/>
      <c r="E177" s="25"/>
      <c r="F177" s="25">
        <v>283110</v>
      </c>
      <c r="G177" s="81"/>
      <c r="H177" s="82"/>
      <c r="I177" s="25">
        <v>3637988</v>
      </c>
      <c r="J177" s="25"/>
      <c r="L177" s="83">
        <v>58.9</v>
      </c>
      <c r="M177" s="83"/>
      <c r="N177" s="84">
        <f>A!F177*0.085</f>
        <v>24064.350000000002</v>
      </c>
      <c r="Q177" s="1">
        <v>309533</v>
      </c>
      <c r="R177" s="25"/>
      <c r="S177" s="25"/>
      <c r="T177" s="25"/>
      <c r="U177" s="25"/>
      <c r="V177" s="25"/>
      <c r="W177" s="25"/>
      <c r="X177" s="85">
        <f>A!N177-O177</f>
        <v>24064.350000000002</v>
      </c>
      <c r="Y177" s="86"/>
    </row>
    <row r="178" spans="1:25" x14ac:dyDescent="0.3">
      <c r="A178" s="9">
        <v>35896</v>
      </c>
      <c r="B178" s="25"/>
      <c r="C178" s="25"/>
      <c r="D178" s="25"/>
      <c r="E178" s="25"/>
      <c r="F178" s="25">
        <v>302606</v>
      </c>
      <c r="G178" s="81"/>
      <c r="H178" s="82"/>
      <c r="I178" s="25">
        <v>3940594</v>
      </c>
      <c r="J178" s="25"/>
      <c r="L178" s="83">
        <v>56</v>
      </c>
      <c r="M178" s="83"/>
      <c r="N178" s="84">
        <f>A!F178*0.085</f>
        <v>25721.510000000002</v>
      </c>
      <c r="Q178" s="1">
        <v>335158</v>
      </c>
      <c r="R178" s="25"/>
      <c r="S178" s="25"/>
      <c r="T178" s="25"/>
      <c r="U178" s="25"/>
      <c r="V178" s="25"/>
      <c r="W178" s="25"/>
      <c r="X178" s="85">
        <f>A!N178-O178</f>
        <v>25721.510000000002</v>
      </c>
      <c r="Y178" s="86"/>
    </row>
    <row r="179" spans="1:25" x14ac:dyDescent="0.3">
      <c r="A179" s="9">
        <v>35903</v>
      </c>
      <c r="B179" s="25"/>
      <c r="C179" s="25"/>
      <c r="D179" s="25"/>
      <c r="E179" s="25"/>
      <c r="F179" s="25">
        <v>276739</v>
      </c>
      <c r="G179" s="81"/>
      <c r="H179" s="82"/>
      <c r="I179" s="25">
        <v>4217333</v>
      </c>
      <c r="J179" s="25"/>
      <c r="L179" s="83">
        <v>56.4</v>
      </c>
      <c r="M179" s="83"/>
      <c r="N179" s="84">
        <f>A!F179*0.085</f>
        <v>23522.815000000002</v>
      </c>
      <c r="Q179" s="1">
        <v>358661</v>
      </c>
      <c r="R179" s="25"/>
      <c r="S179" s="25"/>
      <c r="T179" s="25"/>
      <c r="U179" s="25"/>
      <c r="V179" s="25"/>
      <c r="W179" s="25"/>
      <c r="X179" s="85">
        <f>A!N179-O179</f>
        <v>23522.815000000002</v>
      </c>
      <c r="Y179" s="86"/>
    </row>
    <row r="180" spans="1:25" x14ac:dyDescent="0.3">
      <c r="A180" s="9">
        <v>35910</v>
      </c>
      <c r="B180" s="25"/>
      <c r="C180" s="25"/>
      <c r="D180" s="25"/>
      <c r="E180" s="25"/>
      <c r="F180" s="25">
        <v>282230</v>
      </c>
      <c r="G180" s="81"/>
      <c r="H180" s="82"/>
      <c r="I180" s="25">
        <v>4499563</v>
      </c>
      <c r="J180" s="25"/>
      <c r="L180" s="83">
        <v>58.2</v>
      </c>
      <c r="M180" s="83"/>
      <c r="N180" s="84">
        <f>A!F180*0.085</f>
        <v>23989.550000000003</v>
      </c>
      <c r="Q180" s="1">
        <v>382589</v>
      </c>
      <c r="R180" s="25"/>
      <c r="S180" s="25"/>
      <c r="T180" s="25"/>
      <c r="U180" s="25"/>
      <c r="V180" s="25"/>
      <c r="W180" s="25"/>
      <c r="X180" s="85">
        <f>A!N180-O180</f>
        <v>23989.550000000003</v>
      </c>
      <c r="Y180" s="86"/>
    </row>
    <row r="181" spans="1:25" x14ac:dyDescent="0.3">
      <c r="A181" s="9">
        <v>35917</v>
      </c>
      <c r="B181" s="25"/>
      <c r="C181" s="25"/>
      <c r="D181" s="25"/>
      <c r="E181" s="25"/>
      <c r="F181" s="25">
        <v>296570</v>
      </c>
      <c r="G181" s="81"/>
      <c r="H181" s="82"/>
      <c r="I181" s="25">
        <v>4796133</v>
      </c>
      <c r="J181" s="25"/>
      <c r="L181" s="83">
        <v>56.2</v>
      </c>
      <c r="M181" s="83"/>
      <c r="N181" s="84">
        <f>A!F181*0.085</f>
        <v>25208.45</v>
      </c>
      <c r="Q181" s="1">
        <v>407789</v>
      </c>
      <c r="R181" s="25"/>
      <c r="S181" s="25"/>
      <c r="T181" s="25"/>
      <c r="U181" s="25"/>
      <c r="V181" s="25"/>
      <c r="W181" s="25"/>
      <c r="X181" s="85">
        <f>A!N181-O181</f>
        <v>25208.45</v>
      </c>
      <c r="Y181" s="86"/>
    </row>
    <row r="182" spans="1:25" x14ac:dyDescent="0.3">
      <c r="A182" s="9">
        <v>35924</v>
      </c>
      <c r="B182" s="25"/>
      <c r="C182" s="25"/>
      <c r="D182" s="25"/>
      <c r="E182" s="25"/>
      <c r="F182" s="25">
        <v>286108</v>
      </c>
      <c r="G182" s="81"/>
      <c r="H182" s="82"/>
      <c r="I182" s="25">
        <v>5082241</v>
      </c>
      <c r="J182" s="25"/>
      <c r="L182" s="83">
        <v>54</v>
      </c>
      <c r="M182" s="83"/>
      <c r="N182" s="84">
        <f>A!F182*0.085</f>
        <v>24319.18</v>
      </c>
      <c r="Q182" s="1">
        <v>432056</v>
      </c>
      <c r="R182" s="25"/>
      <c r="S182" s="25"/>
      <c r="T182" s="25"/>
      <c r="U182" s="25"/>
      <c r="V182" s="25"/>
      <c r="W182" s="25"/>
      <c r="X182" s="85">
        <f>A!N182-O182</f>
        <v>24319.18</v>
      </c>
      <c r="Y182" s="86"/>
    </row>
    <row r="183" spans="1:25" x14ac:dyDescent="0.3">
      <c r="A183" s="9">
        <v>35931</v>
      </c>
      <c r="B183" s="25"/>
      <c r="C183" s="25"/>
      <c r="D183" s="25"/>
      <c r="E183" s="25"/>
      <c r="F183" s="25">
        <v>273820</v>
      </c>
      <c r="G183" s="81"/>
      <c r="H183" s="82"/>
      <c r="I183" s="25">
        <v>5356061</v>
      </c>
      <c r="J183" s="25"/>
      <c r="L183" s="83">
        <v>51.3</v>
      </c>
      <c r="M183" s="83"/>
      <c r="N183" s="84">
        <f>A!F183*0.085</f>
        <v>23274.7</v>
      </c>
      <c r="Q183" s="1">
        <v>455305</v>
      </c>
      <c r="R183" s="25"/>
      <c r="S183" s="25"/>
      <c r="T183" s="25"/>
      <c r="U183" s="25"/>
      <c r="V183" s="25"/>
      <c r="W183" s="25"/>
      <c r="X183" s="85">
        <f>A!N183-O183</f>
        <v>23274.7</v>
      </c>
      <c r="Y183" s="86"/>
    </row>
    <row r="184" spans="1:25" x14ac:dyDescent="0.3">
      <c r="A184" s="9">
        <v>35938</v>
      </c>
      <c r="B184" s="25"/>
      <c r="C184" s="25"/>
      <c r="D184" s="25"/>
      <c r="E184" s="25"/>
      <c r="F184" s="25">
        <v>276128</v>
      </c>
      <c r="G184" s="81"/>
      <c r="H184" s="82"/>
      <c r="I184" s="25">
        <v>5632189</v>
      </c>
      <c r="J184" s="25"/>
      <c r="L184" s="83">
        <v>47.2</v>
      </c>
      <c r="M184" s="83"/>
      <c r="N184" s="84">
        <f>A!F184*0.085</f>
        <v>23470.880000000001</v>
      </c>
      <c r="Q184" s="1">
        <v>478809</v>
      </c>
      <c r="R184" s="25"/>
      <c r="S184" s="25"/>
      <c r="T184" s="25"/>
      <c r="U184" s="25"/>
      <c r="V184" s="25"/>
      <c r="W184" s="25"/>
      <c r="X184" s="85">
        <f>A!N184-O184</f>
        <v>23470.880000000001</v>
      </c>
      <c r="Y184" s="86"/>
    </row>
    <row r="185" spans="1:25" x14ac:dyDescent="0.3">
      <c r="A185" s="9">
        <v>35945</v>
      </c>
      <c r="B185" s="25"/>
      <c r="C185" s="25"/>
      <c r="D185" s="25"/>
      <c r="E185" s="25"/>
      <c r="F185" s="25">
        <v>237110</v>
      </c>
      <c r="G185" s="81"/>
      <c r="H185" s="82"/>
      <c r="I185" s="25">
        <v>5869299</v>
      </c>
      <c r="J185" s="25"/>
      <c r="L185" s="83">
        <v>53.8</v>
      </c>
      <c r="M185" s="83"/>
      <c r="N185" s="84">
        <f>A!F185*0.085</f>
        <v>20154.350000000002</v>
      </c>
      <c r="Q185" s="1">
        <v>498833</v>
      </c>
      <c r="R185" s="25"/>
      <c r="S185" s="25"/>
      <c r="T185" s="25"/>
      <c r="U185" s="25"/>
      <c r="V185" s="25"/>
      <c r="W185" s="25"/>
      <c r="X185" s="85">
        <f>A!N185-O185</f>
        <v>20154.350000000002</v>
      </c>
      <c r="Y185" s="86"/>
    </row>
    <row r="186" spans="1:25" x14ac:dyDescent="0.3">
      <c r="A186" s="9">
        <v>35952</v>
      </c>
      <c r="B186" s="25"/>
      <c r="C186" s="25"/>
      <c r="D186" s="25"/>
      <c r="E186" s="25"/>
      <c r="F186" s="25">
        <v>275322</v>
      </c>
      <c r="G186" s="81"/>
      <c r="H186" s="82"/>
      <c r="I186" s="25">
        <v>6144621</v>
      </c>
      <c r="J186" s="25"/>
      <c r="L186" s="83">
        <v>53.4</v>
      </c>
      <c r="M186" s="83"/>
      <c r="N186" s="84">
        <f>A!F186*0.085</f>
        <v>23402.370000000003</v>
      </c>
      <c r="Q186" s="1">
        <v>522252</v>
      </c>
      <c r="R186" s="25"/>
      <c r="S186" s="25"/>
      <c r="T186" s="25"/>
      <c r="U186" s="25"/>
      <c r="V186" s="25"/>
      <c r="W186" s="25"/>
      <c r="X186" s="85">
        <f>A!N186-O186</f>
        <v>23402.370000000003</v>
      </c>
      <c r="Y186" s="86"/>
    </row>
    <row r="187" spans="1:25" x14ac:dyDescent="0.3">
      <c r="A187" s="9">
        <v>35959</v>
      </c>
      <c r="B187" s="25"/>
      <c r="C187" s="25"/>
      <c r="D187" s="25"/>
      <c r="E187" s="25"/>
      <c r="F187" s="25">
        <v>275112</v>
      </c>
      <c r="G187" s="81"/>
      <c r="H187" s="82"/>
      <c r="I187" s="25">
        <v>6419733</v>
      </c>
      <c r="J187" s="25"/>
      <c r="L187" s="83">
        <v>54.3</v>
      </c>
      <c r="M187" s="83"/>
      <c r="N187" s="84">
        <f>A!F187*0.085</f>
        <v>23384.52</v>
      </c>
      <c r="Q187" s="1">
        <v>545501</v>
      </c>
      <c r="R187" s="25"/>
      <c r="S187" s="25"/>
      <c r="T187" s="25"/>
      <c r="U187" s="25"/>
      <c r="V187" s="25"/>
      <c r="W187" s="25"/>
      <c r="X187" s="85">
        <f>A!N187-O187</f>
        <v>23384.52</v>
      </c>
      <c r="Y187" s="86"/>
    </row>
    <row r="188" spans="1:25" x14ac:dyDescent="0.3">
      <c r="A188" s="9">
        <v>35966</v>
      </c>
      <c r="B188" s="25"/>
      <c r="C188" s="25"/>
      <c r="D188" s="25"/>
      <c r="E188" s="25"/>
      <c r="F188" s="25">
        <v>276283</v>
      </c>
      <c r="G188" s="81"/>
      <c r="H188" s="82"/>
      <c r="I188" s="25">
        <v>6696016</v>
      </c>
      <c r="J188" s="25"/>
      <c r="L188" s="83">
        <v>55.5</v>
      </c>
      <c r="M188" s="83"/>
      <c r="N188" s="84">
        <f>A!F188*0.085</f>
        <v>23484.055</v>
      </c>
      <c r="Q188" s="1">
        <v>569089</v>
      </c>
      <c r="R188" s="25"/>
      <c r="S188" s="25"/>
      <c r="T188" s="25"/>
      <c r="U188" s="25"/>
      <c r="V188" s="25"/>
      <c r="W188" s="25"/>
      <c r="X188" s="85">
        <f>A!N188-O188</f>
        <v>23484.055</v>
      </c>
      <c r="Y188" s="86"/>
    </row>
    <row r="189" spans="1:25" x14ac:dyDescent="0.3">
      <c r="A189" s="9">
        <v>35973</v>
      </c>
      <c r="B189" s="25"/>
      <c r="C189" s="25"/>
      <c r="D189" s="25"/>
      <c r="E189" s="25"/>
      <c r="F189" s="25">
        <v>283444</v>
      </c>
      <c r="G189" s="81"/>
      <c r="H189" s="82"/>
      <c r="I189" s="25">
        <v>6979460</v>
      </c>
      <c r="J189" s="25"/>
      <c r="L189" s="83">
        <v>51</v>
      </c>
      <c r="M189" s="83"/>
      <c r="N189" s="84">
        <f>A!F189*0.085</f>
        <v>24092.74</v>
      </c>
      <c r="Q189" s="1">
        <v>593017</v>
      </c>
      <c r="R189" s="25"/>
      <c r="S189" s="25"/>
      <c r="T189" s="25"/>
      <c r="U189" s="25"/>
      <c r="V189" s="25"/>
      <c r="W189" s="25"/>
      <c r="X189" s="85">
        <f>A!N189-O189</f>
        <v>24092.74</v>
      </c>
      <c r="Y189" s="86"/>
    </row>
    <row r="190" spans="1:25" x14ac:dyDescent="0.3">
      <c r="A190" s="9">
        <v>35980</v>
      </c>
      <c r="B190" s="25"/>
      <c r="C190" s="25"/>
      <c r="D190" s="25"/>
      <c r="E190" s="25"/>
      <c r="F190" s="25">
        <v>261004</v>
      </c>
      <c r="G190" s="81"/>
      <c r="H190" s="82"/>
      <c r="I190" s="25">
        <v>7240464</v>
      </c>
      <c r="J190" s="25"/>
      <c r="L190" s="83">
        <v>47.5</v>
      </c>
      <c r="M190" s="83"/>
      <c r="N190" s="84">
        <f>A!F190*0.085</f>
        <v>22185.34</v>
      </c>
      <c r="Q190" s="1">
        <v>615163</v>
      </c>
      <c r="R190" s="25"/>
      <c r="S190" s="25"/>
      <c r="T190" s="25"/>
      <c r="U190" s="25"/>
      <c r="V190" s="25"/>
      <c r="W190" s="25"/>
      <c r="X190" s="85">
        <f>A!N190-O190</f>
        <v>22185.34</v>
      </c>
      <c r="Y190" s="86"/>
    </row>
    <row r="191" spans="1:25" x14ac:dyDescent="0.3">
      <c r="A191" s="9">
        <v>35987</v>
      </c>
      <c r="B191" s="25"/>
      <c r="C191" s="25"/>
      <c r="D191" s="25"/>
      <c r="E191" s="25"/>
      <c r="F191" s="25">
        <v>238164</v>
      </c>
      <c r="G191" s="81"/>
      <c r="H191" s="82"/>
      <c r="I191" s="25">
        <v>7478628</v>
      </c>
      <c r="J191" s="25"/>
      <c r="L191" s="83">
        <v>57.1</v>
      </c>
      <c r="M191" s="83"/>
      <c r="N191" s="84">
        <f>A!F191*0.085</f>
        <v>20243.940000000002</v>
      </c>
      <c r="Q191" s="1">
        <v>635442</v>
      </c>
      <c r="R191" s="25"/>
      <c r="S191" s="25"/>
      <c r="T191" s="25"/>
      <c r="U191" s="25"/>
      <c r="V191" s="25"/>
      <c r="W191" s="25"/>
      <c r="X191" s="85">
        <f>A!N191-O191</f>
        <v>20243.940000000002</v>
      </c>
      <c r="Y191" s="86"/>
    </row>
    <row r="192" spans="1:25" x14ac:dyDescent="0.3">
      <c r="A192" s="9">
        <v>35994</v>
      </c>
      <c r="B192" s="25"/>
      <c r="C192" s="25"/>
      <c r="D192" s="25"/>
      <c r="E192" s="25"/>
      <c r="F192" s="25">
        <v>290565</v>
      </c>
      <c r="G192" s="81"/>
      <c r="H192" s="82"/>
      <c r="I192" s="25">
        <v>7769193</v>
      </c>
      <c r="J192" s="25"/>
      <c r="L192" s="83">
        <v>57.1</v>
      </c>
      <c r="M192" s="83"/>
      <c r="N192" s="84">
        <f>A!F192*0.085</f>
        <v>24698.025000000001</v>
      </c>
      <c r="Q192" s="1">
        <v>660048</v>
      </c>
      <c r="R192" s="25"/>
      <c r="S192" s="25"/>
      <c r="T192" s="25"/>
      <c r="U192" s="25"/>
      <c r="V192" s="25"/>
      <c r="W192" s="25"/>
      <c r="X192" s="85">
        <f>A!N192-O192</f>
        <v>24698.025000000001</v>
      </c>
      <c r="Y192" s="86"/>
    </row>
    <row r="193" spans="1:25" x14ac:dyDescent="0.3">
      <c r="A193" s="9">
        <v>36001</v>
      </c>
      <c r="B193" s="25"/>
      <c r="C193" s="25"/>
      <c r="D193" s="25"/>
      <c r="E193" s="25"/>
      <c r="F193" s="25">
        <v>286688</v>
      </c>
      <c r="G193" s="81"/>
      <c r="H193" s="82"/>
      <c r="I193" s="25">
        <v>8055881</v>
      </c>
      <c r="J193" s="25"/>
      <c r="L193" s="83">
        <v>57.6</v>
      </c>
      <c r="M193" s="83"/>
      <c r="N193" s="84">
        <f>A!F193*0.085</f>
        <v>24368.480000000003</v>
      </c>
      <c r="Q193" s="1">
        <v>684400</v>
      </c>
      <c r="R193" s="25"/>
      <c r="S193" s="25"/>
      <c r="T193" s="25"/>
      <c r="U193" s="25"/>
      <c r="V193" s="25"/>
      <c r="W193" s="25"/>
      <c r="X193" s="85">
        <f>A!N193-O193</f>
        <v>24368.480000000003</v>
      </c>
      <c r="Y193" s="86"/>
    </row>
    <row r="194" spans="1:25" x14ac:dyDescent="0.3">
      <c r="A194" s="9">
        <v>36008</v>
      </c>
      <c r="B194" s="25"/>
      <c r="C194" s="25"/>
      <c r="D194" s="25"/>
      <c r="E194" s="25"/>
      <c r="F194" s="25">
        <v>294559</v>
      </c>
      <c r="G194" s="81"/>
      <c r="H194" s="82"/>
      <c r="I194" s="25">
        <v>8350440</v>
      </c>
      <c r="J194" s="25"/>
      <c r="L194" s="83">
        <v>58.2</v>
      </c>
      <c r="M194" s="83"/>
      <c r="N194" s="84">
        <f>A!F194*0.085</f>
        <v>25037.515000000003</v>
      </c>
      <c r="Q194" s="1">
        <v>709346</v>
      </c>
      <c r="R194" s="25"/>
      <c r="S194" s="25"/>
      <c r="T194" s="25"/>
      <c r="U194" s="25"/>
      <c r="V194" s="25"/>
      <c r="W194" s="25"/>
      <c r="X194" s="85">
        <f>A!N194-O194</f>
        <v>25037.515000000003</v>
      </c>
      <c r="Y194" s="86"/>
    </row>
    <row r="195" spans="1:25" x14ac:dyDescent="0.3">
      <c r="A195" s="9">
        <v>36015</v>
      </c>
      <c r="B195" s="25"/>
      <c r="C195" s="25"/>
      <c r="D195" s="25"/>
      <c r="E195" s="25"/>
      <c r="F195" s="25">
        <v>297496</v>
      </c>
      <c r="G195" s="81"/>
      <c r="H195" s="82"/>
      <c r="I195" s="25">
        <v>8647936</v>
      </c>
      <c r="J195" s="25"/>
      <c r="L195" s="83">
        <v>55.4</v>
      </c>
      <c r="M195" s="83"/>
      <c r="N195" s="84">
        <f>A!F195*0.085</f>
        <v>25287.160000000003</v>
      </c>
      <c r="Q195" s="1">
        <v>734631</v>
      </c>
      <c r="R195" s="25"/>
      <c r="S195" s="25"/>
      <c r="T195" s="25"/>
      <c r="U195" s="25"/>
      <c r="V195" s="25"/>
      <c r="W195" s="25"/>
      <c r="X195" s="85">
        <f>A!N195-O195</f>
        <v>25287.160000000003</v>
      </c>
      <c r="Y195" s="86"/>
    </row>
    <row r="196" spans="1:25" x14ac:dyDescent="0.3">
      <c r="A196" s="9">
        <v>36022</v>
      </c>
      <c r="B196" s="25"/>
      <c r="C196" s="25"/>
      <c r="D196" s="25"/>
      <c r="E196" s="25"/>
      <c r="F196" s="25">
        <v>279788</v>
      </c>
      <c r="G196" s="81"/>
      <c r="H196" s="82"/>
      <c r="I196" s="25">
        <v>8927724</v>
      </c>
      <c r="J196" s="25"/>
      <c r="L196" s="83">
        <v>58.9</v>
      </c>
      <c r="M196" s="83"/>
      <c r="N196" s="84">
        <f>A!F196*0.085</f>
        <v>23781.980000000003</v>
      </c>
      <c r="Q196" s="1">
        <v>758304</v>
      </c>
      <c r="R196" s="25"/>
      <c r="S196" s="25"/>
      <c r="T196" s="25"/>
      <c r="U196" s="25"/>
      <c r="V196" s="25"/>
      <c r="W196" s="25"/>
      <c r="X196" s="85">
        <f>A!N196-O196</f>
        <v>23781.980000000003</v>
      </c>
      <c r="Y196" s="86"/>
    </row>
    <row r="197" spans="1:25" x14ac:dyDescent="0.3">
      <c r="A197" s="9">
        <v>36029</v>
      </c>
      <c r="B197" s="25"/>
      <c r="C197" s="25"/>
      <c r="D197" s="25"/>
      <c r="E197" s="25"/>
      <c r="F197" s="25">
        <v>299222</v>
      </c>
      <c r="G197" s="81"/>
      <c r="H197" s="82"/>
      <c r="I197" s="25">
        <v>9226946</v>
      </c>
      <c r="J197" s="25"/>
      <c r="L197" s="83">
        <v>60.6</v>
      </c>
      <c r="M197" s="83"/>
      <c r="N197" s="84">
        <f>A!F197*0.085</f>
        <v>25433.870000000003</v>
      </c>
      <c r="Q197" s="1">
        <v>783759</v>
      </c>
      <c r="R197" s="25"/>
      <c r="S197" s="25"/>
      <c r="T197" s="25"/>
      <c r="U197" s="25"/>
      <c r="V197" s="25"/>
      <c r="W197" s="25"/>
      <c r="X197" s="85">
        <f>A!N197-O197</f>
        <v>25433.870000000003</v>
      </c>
      <c r="Y197" s="86"/>
    </row>
    <row r="198" spans="1:25" x14ac:dyDescent="0.3">
      <c r="A198" s="9">
        <v>36036</v>
      </c>
      <c r="B198" s="25"/>
      <c r="C198" s="25"/>
      <c r="D198" s="25"/>
      <c r="E198" s="25"/>
      <c r="F198" s="25">
        <v>310789</v>
      </c>
      <c r="G198" s="81"/>
      <c r="H198" s="82"/>
      <c r="I198" s="25">
        <v>9537735</v>
      </c>
      <c r="J198" s="25"/>
      <c r="L198" s="83">
        <v>61.9</v>
      </c>
      <c r="M198" s="83"/>
      <c r="N198" s="84">
        <f>A!F198*0.085</f>
        <v>26417.065000000002</v>
      </c>
      <c r="Q198" s="1">
        <v>810148</v>
      </c>
      <c r="R198" s="25"/>
      <c r="S198" s="25"/>
      <c r="T198" s="25"/>
      <c r="U198" s="25"/>
      <c r="V198" s="25"/>
      <c r="W198" s="25"/>
      <c r="X198" s="85">
        <f>A!N198-O198</f>
        <v>26417.065000000002</v>
      </c>
      <c r="Y198" s="86"/>
    </row>
    <row r="199" spans="1:25" x14ac:dyDescent="0.3">
      <c r="A199" s="9">
        <v>36043</v>
      </c>
      <c r="B199" s="25"/>
      <c r="C199" s="25"/>
      <c r="D199" s="25"/>
      <c r="E199" s="25"/>
      <c r="F199" s="25">
        <v>319339</v>
      </c>
      <c r="G199" s="81"/>
      <c r="H199" s="82"/>
      <c r="I199" s="25">
        <v>9857074</v>
      </c>
      <c r="J199" s="25"/>
      <c r="L199" s="83">
        <v>57.5</v>
      </c>
      <c r="M199" s="83"/>
      <c r="N199" s="84">
        <f>A!F199*0.085</f>
        <v>27143.815000000002</v>
      </c>
      <c r="Q199" s="1">
        <v>837130</v>
      </c>
      <c r="R199" s="25"/>
      <c r="S199" s="25"/>
      <c r="T199" s="25"/>
      <c r="U199" s="25"/>
      <c r="V199" s="25"/>
      <c r="W199" s="25"/>
      <c r="X199" s="85">
        <f>A!N199-O199</f>
        <v>27143.815000000002</v>
      </c>
      <c r="Y199" s="86"/>
    </row>
    <row r="200" spans="1:25" x14ac:dyDescent="0.3">
      <c r="A200" s="9">
        <v>36050</v>
      </c>
      <c r="B200" s="25"/>
      <c r="C200" s="25"/>
      <c r="D200" s="25"/>
      <c r="E200" s="25"/>
      <c r="F200" s="25">
        <v>321530</v>
      </c>
      <c r="G200" s="81"/>
      <c r="H200" s="82"/>
      <c r="I200" s="25">
        <v>10178604</v>
      </c>
      <c r="J200" s="25"/>
      <c r="L200" s="83">
        <v>54.1</v>
      </c>
      <c r="M200" s="83"/>
      <c r="N200" s="84">
        <f>A!F200*0.085</f>
        <v>27330.050000000003</v>
      </c>
      <c r="Q200" s="1">
        <v>864452</v>
      </c>
      <c r="R200" s="25"/>
      <c r="S200" s="25"/>
      <c r="T200" s="25"/>
      <c r="U200" s="25"/>
      <c r="V200" s="25"/>
      <c r="W200" s="25"/>
      <c r="X200" s="85">
        <f>A!N200-O200</f>
        <v>27330.050000000003</v>
      </c>
      <c r="Y200" s="86"/>
    </row>
    <row r="201" spans="1:25" x14ac:dyDescent="0.3">
      <c r="A201" s="9">
        <v>36057</v>
      </c>
      <c r="B201" s="25"/>
      <c r="C201" s="25"/>
      <c r="D201" s="25"/>
      <c r="E201" s="25"/>
      <c r="F201" s="25">
        <v>275039</v>
      </c>
      <c r="G201" s="81"/>
      <c r="H201" s="82"/>
      <c r="I201" s="25">
        <v>10453643</v>
      </c>
      <c r="J201" s="25"/>
      <c r="L201" s="83">
        <v>66.099999999999994</v>
      </c>
      <c r="M201" s="83"/>
      <c r="N201" s="84">
        <f>A!F201*0.085</f>
        <v>23378.315000000002</v>
      </c>
      <c r="Q201" s="1">
        <v>887786</v>
      </c>
      <c r="R201" s="25"/>
      <c r="S201" s="25"/>
      <c r="T201" s="25"/>
      <c r="U201" s="25"/>
      <c r="V201" s="25"/>
      <c r="W201" s="25"/>
      <c r="X201" s="85">
        <f>A!N201-O201</f>
        <v>23378.315000000002</v>
      </c>
      <c r="Y201" s="86"/>
    </row>
    <row r="202" spans="1:25" x14ac:dyDescent="0.3">
      <c r="A202" s="9">
        <v>36064</v>
      </c>
      <c r="B202" s="25"/>
      <c r="C202" s="25"/>
      <c r="D202" s="25"/>
      <c r="E202" s="25"/>
      <c r="F202" s="25">
        <v>335490</v>
      </c>
      <c r="G202" s="81"/>
      <c r="H202" s="82"/>
      <c r="I202" s="25">
        <v>10789133</v>
      </c>
      <c r="J202" s="25"/>
      <c r="L202" s="83">
        <v>64.8</v>
      </c>
      <c r="M202" s="83"/>
      <c r="N202" s="84">
        <f>A!F202*0.085</f>
        <v>28516.65</v>
      </c>
      <c r="Q202" s="1">
        <v>916295</v>
      </c>
      <c r="R202" s="25"/>
      <c r="S202" s="25"/>
      <c r="T202" s="25"/>
      <c r="U202" s="25"/>
      <c r="V202" s="25"/>
      <c r="W202" s="25"/>
      <c r="X202" s="85">
        <f>A!N202-O202</f>
        <v>28516.65</v>
      </c>
      <c r="Y202" s="86"/>
    </row>
    <row r="203" spans="1:25" x14ac:dyDescent="0.3">
      <c r="A203" s="9">
        <v>36071</v>
      </c>
      <c r="B203" s="25"/>
      <c r="C203" s="25"/>
      <c r="D203" s="25"/>
      <c r="E203" s="25"/>
      <c r="F203" s="25">
        <v>333354</v>
      </c>
      <c r="G203" s="81"/>
      <c r="H203" s="82"/>
      <c r="I203" s="25">
        <v>11122487</v>
      </c>
      <c r="J203" s="25"/>
      <c r="L203" s="83">
        <v>64.8</v>
      </c>
      <c r="M203" s="83"/>
      <c r="N203" s="84">
        <f>A!F203*0.085</f>
        <v>28335.090000000004</v>
      </c>
      <c r="Q203" s="1">
        <v>944465</v>
      </c>
      <c r="R203" s="25"/>
      <c r="S203" s="25"/>
      <c r="T203" s="25"/>
      <c r="U203" s="25"/>
      <c r="V203" s="25"/>
      <c r="W203" s="25"/>
      <c r="X203" s="85">
        <f>A!N203-O203</f>
        <v>28335.090000000004</v>
      </c>
      <c r="Y203" s="86"/>
    </row>
    <row r="204" spans="1:25" x14ac:dyDescent="0.3">
      <c r="A204" s="9">
        <v>36078</v>
      </c>
      <c r="B204" s="25"/>
      <c r="C204" s="25"/>
      <c r="D204" s="25"/>
      <c r="E204" s="25"/>
      <c r="F204" s="25">
        <v>331163</v>
      </c>
      <c r="G204" s="81"/>
      <c r="H204" s="82"/>
      <c r="I204" s="25">
        <v>11453650</v>
      </c>
      <c r="J204" s="25"/>
      <c r="L204" s="83">
        <v>65.3</v>
      </c>
      <c r="M204" s="83"/>
      <c r="N204" s="84">
        <f>A!F204*0.085</f>
        <v>28148.855000000003</v>
      </c>
      <c r="Q204" s="1">
        <v>972636</v>
      </c>
      <c r="R204" s="25"/>
      <c r="S204" s="25"/>
      <c r="T204" s="25"/>
      <c r="U204" s="25"/>
      <c r="V204" s="25"/>
      <c r="W204" s="25"/>
      <c r="X204" s="85">
        <f>A!N204-O204</f>
        <v>28148.855000000003</v>
      </c>
      <c r="Y204" s="86"/>
    </row>
    <row r="205" spans="1:25" x14ac:dyDescent="0.3">
      <c r="A205" s="9">
        <v>36085</v>
      </c>
      <c r="B205" s="25"/>
      <c r="C205" s="25"/>
      <c r="D205" s="25"/>
      <c r="E205" s="25"/>
      <c r="F205" s="25">
        <v>333388</v>
      </c>
      <c r="G205" s="81"/>
      <c r="H205" s="82"/>
      <c r="I205" s="25">
        <v>11787038</v>
      </c>
      <c r="J205" s="25"/>
      <c r="L205" s="83">
        <v>57.3</v>
      </c>
      <c r="M205" s="83"/>
      <c r="N205" s="84">
        <f>A!F205*0.085</f>
        <v>28337.980000000003</v>
      </c>
      <c r="Q205" s="1">
        <v>1000891</v>
      </c>
      <c r="R205" s="25"/>
      <c r="S205" s="25"/>
      <c r="T205" s="25"/>
      <c r="U205" s="25"/>
      <c r="V205" s="25"/>
      <c r="W205" s="25"/>
      <c r="X205" s="85">
        <f>A!N205-O205</f>
        <v>28337.980000000003</v>
      </c>
      <c r="Y205" s="86"/>
    </row>
    <row r="206" spans="1:25" x14ac:dyDescent="0.3">
      <c r="A206" s="9">
        <v>36092</v>
      </c>
      <c r="B206" s="25"/>
      <c r="C206" s="25"/>
      <c r="D206" s="25"/>
      <c r="E206" s="25"/>
      <c r="F206" s="25">
        <v>290796</v>
      </c>
      <c r="G206" s="81"/>
      <c r="H206" s="82"/>
      <c r="I206" s="25">
        <v>12077834</v>
      </c>
      <c r="J206" s="25"/>
      <c r="L206" s="83">
        <v>68.599999999999994</v>
      </c>
      <c r="M206" s="83"/>
      <c r="N206" s="84">
        <f>A!F206*0.085</f>
        <v>24717.660000000003</v>
      </c>
      <c r="Q206" s="5">
        <v>1025667</v>
      </c>
      <c r="R206" s="25"/>
      <c r="S206" s="25"/>
      <c r="T206" s="25"/>
      <c r="U206" s="25"/>
      <c r="V206" s="25"/>
      <c r="W206" s="25"/>
      <c r="X206" s="85">
        <f>A!N206-O206</f>
        <v>24717.660000000003</v>
      </c>
      <c r="Y206" s="86"/>
    </row>
    <row r="207" spans="1:25" x14ac:dyDescent="0.3">
      <c r="A207" s="9">
        <v>36099</v>
      </c>
      <c r="B207" s="25"/>
      <c r="C207" s="25"/>
      <c r="D207" s="25"/>
      <c r="E207" s="25"/>
      <c r="F207" s="25">
        <v>350365</v>
      </c>
      <c r="G207" s="81"/>
      <c r="H207" s="82"/>
      <c r="I207" s="25">
        <v>12428199</v>
      </c>
      <c r="J207" s="25"/>
      <c r="L207" s="83">
        <v>68.2</v>
      </c>
      <c r="M207" s="83"/>
      <c r="N207" s="84">
        <f>A!F207*0.085</f>
        <v>29781.025000000001</v>
      </c>
      <c r="Q207" s="1">
        <v>1055364</v>
      </c>
      <c r="R207" s="25"/>
      <c r="S207" s="25"/>
      <c r="T207" s="25"/>
      <c r="U207" s="25"/>
      <c r="V207" s="25"/>
      <c r="W207" s="25"/>
      <c r="X207" s="85">
        <f>A!N207-O207</f>
        <v>29781.025000000001</v>
      </c>
      <c r="Y207" s="86"/>
    </row>
    <row r="208" spans="1:25" x14ac:dyDescent="0.3">
      <c r="A208" s="9">
        <v>36106</v>
      </c>
      <c r="B208" s="25"/>
      <c r="C208" s="25"/>
      <c r="D208" s="25"/>
      <c r="E208" s="25"/>
      <c r="F208" s="25">
        <v>350585</v>
      </c>
      <c r="G208" s="81"/>
      <c r="H208" s="82"/>
      <c r="I208" s="25">
        <v>12778784</v>
      </c>
      <c r="J208" s="25"/>
      <c r="L208" s="83">
        <v>67.2</v>
      </c>
      <c r="M208" s="83"/>
      <c r="N208" s="84">
        <f>A!F208*0.085</f>
        <v>29799.725000000002</v>
      </c>
      <c r="Q208" s="1">
        <v>1085147</v>
      </c>
      <c r="R208" s="25"/>
      <c r="S208" s="25"/>
      <c r="T208" s="25"/>
      <c r="U208" s="25"/>
      <c r="V208" s="25"/>
      <c r="W208" s="25"/>
      <c r="X208" s="85">
        <f>A!N208-O208</f>
        <v>29799.725000000002</v>
      </c>
      <c r="Y208" s="86"/>
    </row>
    <row r="209" spans="1:25" x14ac:dyDescent="0.3">
      <c r="A209" s="9">
        <v>36113</v>
      </c>
      <c r="B209" s="25"/>
      <c r="C209" s="25"/>
      <c r="D209" s="25"/>
      <c r="E209" s="25"/>
      <c r="F209" s="25">
        <v>342707</v>
      </c>
      <c r="G209" s="81"/>
      <c r="H209" s="82"/>
      <c r="I209" s="25">
        <v>13121491</v>
      </c>
      <c r="J209" s="25"/>
      <c r="L209" s="83">
        <v>64</v>
      </c>
      <c r="M209" s="83"/>
      <c r="N209" s="84">
        <f>A!F209*0.085</f>
        <v>29130.095000000001</v>
      </c>
      <c r="Q209" s="1">
        <v>1114250</v>
      </c>
      <c r="R209" s="25"/>
      <c r="S209" s="25"/>
      <c r="T209" s="25"/>
      <c r="U209" s="25"/>
      <c r="V209" s="25"/>
      <c r="W209" s="25"/>
      <c r="X209" s="85">
        <f>A!N209-O209</f>
        <v>29130.095000000001</v>
      </c>
      <c r="Y209" s="86"/>
    </row>
    <row r="210" spans="1:25" x14ac:dyDescent="0.3">
      <c r="A210" s="9">
        <v>36120</v>
      </c>
      <c r="B210" s="25"/>
      <c r="C210" s="25"/>
      <c r="D210" s="25"/>
      <c r="E210" s="25"/>
      <c r="F210" s="25">
        <v>326343</v>
      </c>
      <c r="G210" s="81"/>
      <c r="H210" s="82"/>
      <c r="I210" s="25">
        <v>13447834</v>
      </c>
      <c r="J210" s="25"/>
      <c r="L210" s="83">
        <v>68</v>
      </c>
      <c r="M210" s="83"/>
      <c r="N210" s="84">
        <f>A!F210*0.085</f>
        <v>27739.155000000002</v>
      </c>
      <c r="Q210" s="1">
        <v>1141911</v>
      </c>
      <c r="R210" s="25"/>
      <c r="S210" s="25"/>
      <c r="T210" s="25"/>
      <c r="U210" s="25"/>
      <c r="V210" s="25"/>
      <c r="W210" s="25"/>
      <c r="X210" s="85">
        <f>A!N210-O210</f>
        <v>27739.155000000002</v>
      </c>
      <c r="Y210" s="86"/>
    </row>
    <row r="211" spans="1:25" x14ac:dyDescent="0.3">
      <c r="A211" s="9">
        <v>36127</v>
      </c>
      <c r="B211" s="25"/>
      <c r="C211" s="25"/>
      <c r="D211" s="25"/>
      <c r="E211" s="25"/>
      <c r="F211" s="25">
        <v>349014</v>
      </c>
      <c r="G211" s="81"/>
      <c r="H211" s="82"/>
      <c r="I211" s="25">
        <v>13796848</v>
      </c>
      <c r="J211" s="25"/>
      <c r="L211" s="83">
        <v>68.400000000000006</v>
      </c>
      <c r="M211" s="83"/>
      <c r="N211" s="84">
        <f>A!F211*0.085</f>
        <v>29666.190000000002</v>
      </c>
      <c r="Q211" s="1">
        <v>1171524</v>
      </c>
      <c r="R211" s="25"/>
      <c r="S211" s="25"/>
      <c r="T211" s="25"/>
      <c r="U211" s="25"/>
      <c r="V211" s="25"/>
      <c r="W211" s="25"/>
      <c r="X211" s="85">
        <f>A!N211-O211</f>
        <v>29666.190000000002</v>
      </c>
      <c r="Y211" s="86"/>
    </row>
    <row r="212" spans="1:25" x14ac:dyDescent="0.3">
      <c r="A212" s="9">
        <v>36134</v>
      </c>
      <c r="B212" s="25"/>
      <c r="C212" s="25"/>
      <c r="D212" s="25"/>
      <c r="E212" s="25"/>
      <c r="F212" s="25">
        <v>354219</v>
      </c>
      <c r="G212" s="81"/>
      <c r="H212" s="82"/>
      <c r="I212" s="25">
        <v>14151067</v>
      </c>
      <c r="J212" s="25"/>
      <c r="L212" s="83">
        <v>67.900000000000006</v>
      </c>
      <c r="M212" s="83"/>
      <c r="N212" s="84">
        <f>A!F212*0.085</f>
        <v>30108.615000000002</v>
      </c>
      <c r="Q212" s="1">
        <v>1201561</v>
      </c>
      <c r="R212" s="25"/>
      <c r="S212" s="25"/>
      <c r="T212" s="25"/>
      <c r="U212" s="25"/>
      <c r="V212" s="25"/>
      <c r="W212" s="25"/>
      <c r="X212" s="85">
        <f>A!N212-O212</f>
        <v>30108.615000000002</v>
      </c>
      <c r="Y212" s="86"/>
    </row>
    <row r="213" spans="1:25" x14ac:dyDescent="0.3">
      <c r="A213" s="9">
        <v>36141</v>
      </c>
      <c r="B213" s="25"/>
      <c r="C213" s="25"/>
      <c r="D213" s="25"/>
      <c r="E213" s="25"/>
      <c r="F213" s="25">
        <v>350572</v>
      </c>
      <c r="G213" s="81"/>
      <c r="H213" s="82"/>
      <c r="I213" s="25">
        <v>14501639</v>
      </c>
      <c r="J213" s="25"/>
      <c r="L213" s="83">
        <v>69.2</v>
      </c>
      <c r="M213" s="83"/>
      <c r="N213" s="84">
        <f>A!F213*0.085</f>
        <v>29798.620000000003</v>
      </c>
      <c r="Q213" s="1">
        <v>1231258</v>
      </c>
      <c r="R213" s="25"/>
      <c r="S213" s="25"/>
      <c r="T213" s="25"/>
      <c r="U213" s="25"/>
      <c r="V213" s="25"/>
      <c r="W213" s="25"/>
      <c r="X213" s="85">
        <f>A!N213-O213</f>
        <v>29798.620000000003</v>
      </c>
      <c r="Y213" s="86"/>
    </row>
    <row r="214" spans="1:25" x14ac:dyDescent="0.3">
      <c r="A214" s="9">
        <v>36148</v>
      </c>
      <c r="B214" s="25"/>
      <c r="C214" s="25"/>
      <c r="D214" s="25"/>
      <c r="E214" s="25"/>
      <c r="F214" s="25">
        <v>341581</v>
      </c>
      <c r="G214" s="81"/>
      <c r="H214" s="82"/>
      <c r="I214" s="25">
        <v>14843220</v>
      </c>
      <c r="J214" s="25"/>
      <c r="L214" s="83">
        <v>67.099999999999994</v>
      </c>
      <c r="M214" s="83"/>
      <c r="N214" s="84">
        <f>A!F214*0.085</f>
        <v>29034.385000000002</v>
      </c>
      <c r="Q214" s="1">
        <v>1260362</v>
      </c>
      <c r="R214" s="25"/>
      <c r="S214" s="25"/>
      <c r="T214" s="25"/>
      <c r="U214" s="25"/>
      <c r="V214" s="25"/>
      <c r="W214" s="25"/>
      <c r="X214" s="85">
        <f>A!N214-O214</f>
        <v>29034.385000000002</v>
      </c>
      <c r="Y214" s="86"/>
    </row>
    <row r="215" spans="1:25" x14ac:dyDescent="0.3">
      <c r="A215" s="9">
        <v>36155</v>
      </c>
      <c r="B215" s="25"/>
      <c r="C215" s="25"/>
      <c r="D215" s="25"/>
      <c r="E215" s="25"/>
      <c r="F215" s="25">
        <v>349277</v>
      </c>
      <c r="G215" s="81"/>
      <c r="H215" s="82"/>
      <c r="I215" s="25">
        <v>15192497</v>
      </c>
      <c r="J215" s="25"/>
      <c r="L215" s="83"/>
      <c r="M215" s="83"/>
      <c r="N215" s="84">
        <f>A!F215*0.085</f>
        <v>29688.545000000002</v>
      </c>
      <c r="Q215" s="1">
        <v>1289975</v>
      </c>
      <c r="R215" s="25"/>
      <c r="S215" s="25"/>
      <c r="T215" s="25"/>
      <c r="U215" s="25"/>
      <c r="V215" s="25"/>
      <c r="W215" s="25"/>
      <c r="X215" s="85">
        <f>A!N215-O215</f>
        <v>29688.545000000002</v>
      </c>
      <c r="Y215" s="86"/>
    </row>
    <row r="216" spans="1:25" x14ac:dyDescent="0.3">
      <c r="A216" s="9">
        <v>36162</v>
      </c>
      <c r="B216" s="25"/>
      <c r="C216" s="25"/>
      <c r="D216" s="25"/>
      <c r="E216" s="25"/>
      <c r="F216" s="25">
        <v>369712</v>
      </c>
      <c r="G216" s="81"/>
      <c r="H216" s="82"/>
      <c r="I216" s="25">
        <v>369712</v>
      </c>
      <c r="J216" s="25"/>
      <c r="N216" s="84">
        <f>A!F216*0.085</f>
        <v>31425.520000000004</v>
      </c>
      <c r="Q216" s="1">
        <v>1321284</v>
      </c>
      <c r="R216" s="25"/>
      <c r="S216" s="25"/>
      <c r="T216" s="25"/>
      <c r="U216" s="25"/>
      <c r="V216" s="25"/>
      <c r="W216" s="25"/>
      <c r="X216" s="85">
        <f>A!N216-O216</f>
        <v>31425.520000000004</v>
      </c>
      <c r="Y216" s="86"/>
    </row>
    <row r="217" spans="1:25" x14ac:dyDescent="0.3">
      <c r="A217" s="9">
        <v>36169</v>
      </c>
      <c r="B217" s="25"/>
      <c r="C217" s="25"/>
      <c r="D217" s="25"/>
      <c r="E217" s="25"/>
      <c r="F217" s="25">
        <v>346117</v>
      </c>
      <c r="G217" s="81"/>
      <c r="H217" s="82"/>
      <c r="I217" s="25">
        <v>346117</v>
      </c>
      <c r="J217" s="25"/>
      <c r="L217" s="83">
        <v>67.900000000000006</v>
      </c>
      <c r="M217" s="83"/>
      <c r="N217" s="87">
        <f>A!$F217*0.08535</f>
        <v>29541.085949999997</v>
      </c>
      <c r="O217" s="1">
        <v>29541</v>
      </c>
      <c r="P217" s="83">
        <f t="shared" ref="P217:P280" si="0">(O217*2204.62262185)/1000000</f>
        <v>65.126756872070843</v>
      </c>
      <c r="Q217" s="1">
        <v>29446</v>
      </c>
      <c r="R217" s="25"/>
      <c r="S217" s="25"/>
      <c r="T217" s="25"/>
      <c r="U217" s="25"/>
      <c r="V217" s="25"/>
      <c r="W217" s="25"/>
      <c r="X217" s="85">
        <f>A!N217-O217</f>
        <v>8.5949999996955739E-2</v>
      </c>
      <c r="Y217" s="86"/>
    </row>
    <row r="218" spans="1:25" x14ac:dyDescent="0.3">
      <c r="A218" s="9">
        <v>36176</v>
      </c>
      <c r="B218" s="25"/>
      <c r="C218" s="25"/>
      <c r="D218" s="25"/>
      <c r="E218" s="25"/>
      <c r="F218" s="25">
        <v>333797</v>
      </c>
      <c r="G218" s="81"/>
      <c r="H218" s="82"/>
      <c r="I218" s="25">
        <v>679914</v>
      </c>
      <c r="J218" s="25"/>
      <c r="L218" s="83">
        <v>66.2</v>
      </c>
      <c r="M218" s="83"/>
      <c r="N218" s="87">
        <f>A!$F218*0.08535</f>
        <v>28489.573949999998</v>
      </c>
      <c r="O218" s="1">
        <v>28490</v>
      </c>
      <c r="P218" s="83">
        <f t="shared" si="0"/>
        <v>62.809698496506506</v>
      </c>
      <c r="Q218" s="1">
        <v>58038</v>
      </c>
      <c r="R218" s="25"/>
      <c r="S218" s="25"/>
      <c r="T218" s="25"/>
      <c r="U218" s="25"/>
      <c r="V218" s="25"/>
      <c r="W218" s="25"/>
      <c r="X218" s="85">
        <f>A!N218-O218</f>
        <v>-0.426050000001851</v>
      </c>
      <c r="Y218" s="86"/>
    </row>
    <row r="219" spans="1:25" x14ac:dyDescent="0.3">
      <c r="A219" s="9">
        <v>36183</v>
      </c>
      <c r="B219" s="25"/>
      <c r="C219" s="25"/>
      <c r="D219" s="25"/>
      <c r="E219" s="25"/>
      <c r="F219" s="25">
        <v>340167</v>
      </c>
      <c r="G219" s="81"/>
      <c r="H219" s="82"/>
      <c r="I219" s="25">
        <v>1020081</v>
      </c>
      <c r="J219" s="25"/>
      <c r="L219" s="83">
        <v>67.3</v>
      </c>
      <c r="M219" s="83"/>
      <c r="N219" s="87">
        <f>A!$F219*0.08535</f>
        <v>29033.25345</v>
      </c>
      <c r="O219" s="1">
        <v>29033</v>
      </c>
      <c r="P219" s="83">
        <f t="shared" si="0"/>
        <v>64.006808580171054</v>
      </c>
      <c r="Q219" s="1">
        <v>87057</v>
      </c>
      <c r="R219" s="25"/>
      <c r="S219" s="25"/>
      <c r="T219" s="25"/>
      <c r="U219" s="25"/>
      <c r="V219" s="25"/>
      <c r="W219" s="25"/>
      <c r="X219" s="85">
        <f>A!N219-O219</f>
        <v>0.25345000000015716</v>
      </c>
      <c r="Y219" s="86"/>
    </row>
    <row r="220" spans="1:25" x14ac:dyDescent="0.3">
      <c r="A220" s="9">
        <v>36190</v>
      </c>
      <c r="B220" s="25"/>
      <c r="C220" s="25"/>
      <c r="D220" s="25"/>
      <c r="E220" s="25"/>
      <c r="F220" s="25">
        <v>341150</v>
      </c>
      <c r="G220" s="81"/>
      <c r="H220" s="82"/>
      <c r="I220" s="25">
        <v>1361231</v>
      </c>
      <c r="J220" s="25"/>
      <c r="L220" s="83">
        <v>67.5</v>
      </c>
      <c r="M220" s="83"/>
      <c r="N220" s="87">
        <f>A!$F220*0.08535</f>
        <v>29117.1525</v>
      </c>
      <c r="O220" s="1">
        <v>29117</v>
      </c>
      <c r="P220" s="83">
        <f t="shared" si="0"/>
        <v>64.19199688040645</v>
      </c>
      <c r="Q220" s="1">
        <v>116161</v>
      </c>
      <c r="R220" s="25"/>
      <c r="S220" s="25"/>
      <c r="T220" s="25"/>
      <c r="U220" s="25"/>
      <c r="V220" s="25"/>
      <c r="W220" s="25"/>
      <c r="X220" s="85">
        <f>A!N220-O220</f>
        <v>0.15250000000014552</v>
      </c>
      <c r="Y220" s="86"/>
    </row>
    <row r="221" spans="1:25" x14ac:dyDescent="0.3">
      <c r="A221" s="9">
        <v>36197</v>
      </c>
      <c r="B221" s="25"/>
      <c r="C221" s="25"/>
      <c r="D221" s="25"/>
      <c r="E221" s="25"/>
      <c r="F221" s="25">
        <v>338479</v>
      </c>
      <c r="G221" s="81"/>
      <c r="H221" s="82"/>
      <c r="I221" s="25">
        <v>1699710</v>
      </c>
      <c r="J221" s="25"/>
      <c r="L221" s="83">
        <v>65.400000000000006</v>
      </c>
      <c r="M221" s="83"/>
      <c r="N221" s="87">
        <f>A!$F221*0.08535</f>
        <v>28889.182649999999</v>
      </c>
      <c r="O221" s="1">
        <v>28301</v>
      </c>
      <c r="P221" s="83">
        <f t="shared" si="0"/>
        <v>62.393024820976855</v>
      </c>
      <c r="Q221" s="1">
        <v>144583</v>
      </c>
      <c r="R221" s="25"/>
      <c r="S221" s="25"/>
      <c r="T221" s="25"/>
      <c r="U221" s="25"/>
      <c r="V221" s="25"/>
      <c r="W221" s="25"/>
      <c r="X221" s="85">
        <f>A!N221-O221</f>
        <v>588.18264999999883</v>
      </c>
      <c r="Y221" s="86"/>
    </row>
    <row r="222" spans="1:25" x14ac:dyDescent="0.3">
      <c r="A222" s="9">
        <v>36204</v>
      </c>
      <c r="B222" s="25"/>
      <c r="C222" s="25"/>
      <c r="D222" s="25"/>
      <c r="E222" s="25"/>
      <c r="F222" s="25">
        <v>339676</v>
      </c>
      <c r="G222" s="81"/>
      <c r="H222" s="82"/>
      <c r="I222" s="25">
        <v>2039386</v>
      </c>
      <c r="J222" s="25"/>
      <c r="L222" s="83">
        <v>60.7</v>
      </c>
      <c r="M222" s="83"/>
      <c r="N222" s="87">
        <f>A!$F222*0.08535</f>
        <v>28991.346599999997</v>
      </c>
      <c r="O222" s="1">
        <v>28991</v>
      </c>
      <c r="P222" s="83">
        <f t="shared" si="0"/>
        <v>63.914214430053356</v>
      </c>
      <c r="Q222" s="1">
        <v>174114</v>
      </c>
      <c r="R222" s="25"/>
      <c r="S222" s="25"/>
      <c r="T222" s="25"/>
      <c r="U222" s="25"/>
      <c r="V222" s="25"/>
      <c r="W222" s="25"/>
      <c r="X222" s="85">
        <f>A!N222-O222</f>
        <v>0.34659999999712454</v>
      </c>
      <c r="Y222" s="86"/>
    </row>
    <row r="223" spans="1:25" x14ac:dyDescent="0.3">
      <c r="A223" s="9">
        <v>36211</v>
      </c>
      <c r="B223" s="25"/>
      <c r="C223" s="25"/>
      <c r="D223" s="25"/>
      <c r="E223" s="25"/>
      <c r="F223" s="25">
        <v>343758</v>
      </c>
      <c r="G223" s="81"/>
      <c r="H223" s="82"/>
      <c r="I223" s="25">
        <v>2383144</v>
      </c>
      <c r="J223" s="25"/>
      <c r="L223" s="83">
        <v>67.8</v>
      </c>
      <c r="M223" s="83"/>
      <c r="N223" s="87">
        <f>A!$F223*0.08535</f>
        <v>29339.745299999999</v>
      </c>
      <c r="O223" s="1">
        <v>29340</v>
      </c>
      <c r="P223" s="83">
        <f t="shared" si="0"/>
        <v>64.683627725079006</v>
      </c>
      <c r="Q223" s="1">
        <v>203389</v>
      </c>
      <c r="R223" s="25"/>
      <c r="S223" s="25"/>
      <c r="T223" s="25"/>
      <c r="U223" s="25"/>
      <c r="V223" s="25"/>
      <c r="W223" s="25"/>
      <c r="X223" s="85">
        <f>A!N223-O223</f>
        <v>-0.25470000000132131</v>
      </c>
      <c r="Y223" s="86"/>
    </row>
    <row r="224" spans="1:25" x14ac:dyDescent="0.3">
      <c r="A224" s="9">
        <v>36218</v>
      </c>
      <c r="B224" s="25"/>
      <c r="C224" s="25"/>
      <c r="D224" s="25"/>
      <c r="E224" s="25"/>
      <c r="F224" s="25">
        <v>345962</v>
      </c>
      <c r="G224" s="81"/>
      <c r="H224" s="82"/>
      <c r="I224" s="25">
        <v>2729106</v>
      </c>
      <c r="J224" s="25"/>
      <c r="L224" s="83">
        <v>68.599999999999994</v>
      </c>
      <c r="M224" s="83"/>
      <c r="N224" s="87">
        <f>A!$F224*0.08535</f>
        <v>29527.856699999997</v>
      </c>
      <c r="O224" s="1">
        <v>29528</v>
      </c>
      <c r="P224" s="83">
        <f t="shared" si="0"/>
        <v>65.098096777986797</v>
      </c>
      <c r="Q224" s="1">
        <v>232920</v>
      </c>
      <c r="R224" s="25"/>
      <c r="S224" s="25"/>
      <c r="T224" s="25"/>
      <c r="U224" s="25"/>
      <c r="V224" s="25"/>
      <c r="W224" s="25"/>
      <c r="X224" s="85">
        <f>A!N224-O224</f>
        <v>-0.1433000000033644</v>
      </c>
      <c r="Y224" s="86"/>
    </row>
    <row r="225" spans="1:25" x14ac:dyDescent="0.3">
      <c r="A225" s="9">
        <v>36225</v>
      </c>
      <c r="B225" s="25"/>
      <c r="C225" s="25"/>
      <c r="D225" s="25"/>
      <c r="E225" s="25"/>
      <c r="F225" s="25">
        <v>352866</v>
      </c>
      <c r="G225" s="81"/>
      <c r="H225" s="82"/>
      <c r="I225" s="25">
        <v>3081972</v>
      </c>
      <c r="J225" s="25"/>
      <c r="L225" s="83">
        <v>69.5</v>
      </c>
      <c r="M225" s="83"/>
      <c r="N225" s="87">
        <f>A!$F225*0.08535</f>
        <v>30117.113099999999</v>
      </c>
      <c r="O225" s="1">
        <v>30117</v>
      </c>
      <c r="P225" s="83">
        <f t="shared" si="0"/>
        <v>66.396619502256456</v>
      </c>
      <c r="Q225" s="1">
        <v>263049</v>
      </c>
      <c r="R225" s="25"/>
      <c r="S225" s="25"/>
      <c r="T225" s="25"/>
      <c r="U225" s="25"/>
      <c r="V225" s="25"/>
      <c r="W225" s="25"/>
      <c r="X225" s="85">
        <f>A!N225-O225</f>
        <v>0.11309999999866704</v>
      </c>
      <c r="Y225" s="86"/>
    </row>
    <row r="226" spans="1:25" x14ac:dyDescent="0.3">
      <c r="A226" s="9">
        <v>36232</v>
      </c>
      <c r="B226" s="25"/>
      <c r="C226" s="25"/>
      <c r="D226" s="25"/>
      <c r="E226" s="25"/>
      <c r="F226" s="25">
        <v>343780</v>
      </c>
      <c r="G226" s="81"/>
      <c r="H226" s="82"/>
      <c r="I226" s="25">
        <v>3425752</v>
      </c>
      <c r="J226" s="25"/>
      <c r="L226" s="83">
        <v>68</v>
      </c>
      <c r="M226" s="83"/>
      <c r="N226" s="87">
        <f>A!$F226*0.08535</f>
        <v>29341.623</v>
      </c>
      <c r="O226" s="1">
        <v>29342</v>
      </c>
      <c r="P226" s="83">
        <f t="shared" si="0"/>
        <v>64.688036970322699</v>
      </c>
      <c r="Q226" s="1">
        <v>292409</v>
      </c>
      <c r="R226" s="25"/>
      <c r="S226" s="25"/>
      <c r="T226" s="25"/>
      <c r="U226" s="25"/>
      <c r="V226" s="25"/>
      <c r="W226" s="25"/>
      <c r="X226" s="85">
        <f>A!N226-O226</f>
        <v>-0.37700000000040745</v>
      </c>
      <c r="Y226" s="86"/>
    </row>
    <row r="227" spans="1:25" x14ac:dyDescent="0.3">
      <c r="A227" s="9">
        <v>36239</v>
      </c>
      <c r="B227" s="25"/>
      <c r="C227" s="25"/>
      <c r="D227" s="25"/>
      <c r="E227" s="25"/>
      <c r="F227" s="25">
        <v>355223</v>
      </c>
      <c r="G227" s="81"/>
      <c r="H227" s="82"/>
      <c r="I227" s="25">
        <v>3780975</v>
      </c>
      <c r="J227" s="25"/>
      <c r="L227" s="83">
        <v>57.5</v>
      </c>
      <c r="M227" s="83"/>
      <c r="N227" s="87">
        <f>A!$F227*0.08535</f>
        <v>30318.283049999998</v>
      </c>
      <c r="O227" s="1">
        <v>30318</v>
      </c>
      <c r="P227" s="83">
        <f t="shared" si="0"/>
        <v>66.839748649248307</v>
      </c>
      <c r="Q227" s="1">
        <v>322708</v>
      </c>
      <c r="R227" s="25"/>
      <c r="S227" s="25"/>
      <c r="T227" s="25"/>
      <c r="U227" s="25"/>
      <c r="V227" s="25"/>
      <c r="W227" s="25"/>
      <c r="X227" s="85">
        <f>A!N227-O227</f>
        <v>0.28304999999818392</v>
      </c>
      <c r="Y227" s="86"/>
    </row>
    <row r="228" spans="1:25" x14ac:dyDescent="0.3">
      <c r="A228" s="9">
        <v>36246</v>
      </c>
      <c r="B228" s="25"/>
      <c r="C228" s="25"/>
      <c r="D228" s="25"/>
      <c r="E228" s="25"/>
      <c r="F228" s="25">
        <v>356022</v>
      </c>
      <c r="G228" s="81"/>
      <c r="H228" s="82"/>
      <c r="I228" s="25">
        <v>4136997</v>
      </c>
      <c r="J228" s="25"/>
      <c r="L228" s="83">
        <v>70.7</v>
      </c>
      <c r="M228" s="83"/>
      <c r="N228" s="87">
        <f>A!$F228*0.08535</f>
        <v>30386.477699999999</v>
      </c>
      <c r="O228" s="1">
        <v>30386</v>
      </c>
      <c r="P228" s="83">
        <f t="shared" si="0"/>
        <v>66.989662987534103</v>
      </c>
      <c r="Q228" s="1">
        <v>353178</v>
      </c>
      <c r="R228" s="25"/>
      <c r="S228" s="25"/>
      <c r="T228" s="25"/>
      <c r="U228" s="25"/>
      <c r="V228" s="25"/>
      <c r="W228" s="25"/>
      <c r="X228" s="85">
        <f>A!N228-O228</f>
        <v>0.47769999999945867</v>
      </c>
      <c r="Y228" s="86"/>
    </row>
    <row r="229" spans="1:25" x14ac:dyDescent="0.3">
      <c r="A229" s="9">
        <v>36253</v>
      </c>
      <c r="B229" s="25"/>
      <c r="C229" s="25"/>
      <c r="D229" s="25"/>
      <c r="E229" s="25"/>
      <c r="F229" s="25">
        <v>296487</v>
      </c>
      <c r="G229" s="81"/>
      <c r="H229" s="82"/>
      <c r="I229" s="25">
        <v>4433484</v>
      </c>
      <c r="J229" s="25"/>
      <c r="L229" s="83">
        <v>59.4</v>
      </c>
      <c r="M229" s="83"/>
      <c r="N229" s="87">
        <f>A!$F229*0.08535</f>
        <v>25305.16545</v>
      </c>
      <c r="O229" s="1">
        <v>25305</v>
      </c>
      <c r="P229" s="83">
        <f t="shared" si="0"/>
        <v>55.787975445914256</v>
      </c>
      <c r="Q229" s="1">
        <v>378357</v>
      </c>
      <c r="R229" s="25"/>
      <c r="S229" s="25"/>
      <c r="T229" s="25"/>
      <c r="U229" s="25"/>
      <c r="V229" s="25"/>
      <c r="W229" s="25"/>
      <c r="X229" s="85">
        <f>A!N229-O229</f>
        <v>0.1654500000004191</v>
      </c>
      <c r="Y229" s="86"/>
    </row>
    <row r="230" spans="1:25" x14ac:dyDescent="0.3">
      <c r="A230" s="9">
        <v>36260</v>
      </c>
      <c r="B230" s="25"/>
      <c r="C230" s="25"/>
      <c r="D230" s="25"/>
      <c r="E230" s="25"/>
      <c r="F230" s="25">
        <v>306453</v>
      </c>
      <c r="G230" s="81"/>
      <c r="H230" s="82"/>
      <c r="I230" s="25">
        <v>4739937</v>
      </c>
      <c r="J230" s="25"/>
      <c r="L230" s="83">
        <v>61.2</v>
      </c>
      <c r="M230" s="83"/>
      <c r="N230" s="87">
        <f>A!$F230*0.08535</f>
        <v>26155.76355</v>
      </c>
      <c r="O230" s="1">
        <v>26156</v>
      </c>
      <c r="P230" s="83">
        <f t="shared" si="0"/>
        <v>57.664109297108602</v>
      </c>
      <c r="Q230" s="1">
        <v>404559</v>
      </c>
      <c r="R230" s="25"/>
      <c r="S230" s="25"/>
      <c r="T230" s="25"/>
      <c r="U230" s="25"/>
      <c r="V230" s="25"/>
      <c r="W230" s="25"/>
      <c r="X230" s="85">
        <f>A!N230-O230</f>
        <v>-0.23645000000033178</v>
      </c>
      <c r="Y230" s="86"/>
    </row>
    <row r="231" spans="1:25" x14ac:dyDescent="0.3">
      <c r="A231" s="9">
        <v>36267</v>
      </c>
      <c r="B231" s="25"/>
      <c r="C231" s="25"/>
      <c r="D231" s="25"/>
      <c r="E231" s="25"/>
      <c r="F231" s="25">
        <v>336108</v>
      </c>
      <c r="G231" s="81"/>
      <c r="H231" s="82"/>
      <c r="I231" s="25">
        <v>5076045</v>
      </c>
      <c r="J231" s="25"/>
      <c r="L231" s="83">
        <v>56.8</v>
      </c>
      <c r="M231" s="83"/>
      <c r="N231" s="87">
        <f>A!$F231*0.08535</f>
        <v>28686.817799999997</v>
      </c>
      <c r="O231" s="1">
        <v>28687</v>
      </c>
      <c r="P231" s="83">
        <f t="shared" si="0"/>
        <v>63.24400915301095</v>
      </c>
      <c r="Q231" s="1">
        <v>433237</v>
      </c>
      <c r="R231" s="25"/>
      <c r="S231" s="25"/>
      <c r="T231" s="25"/>
      <c r="U231" s="25"/>
      <c r="V231" s="25"/>
      <c r="W231" s="25"/>
      <c r="X231" s="85">
        <f>A!N231-O231</f>
        <v>-0.18220000000292202</v>
      </c>
      <c r="Y231" s="86"/>
    </row>
    <row r="232" spans="1:25" x14ac:dyDescent="0.3">
      <c r="A232" s="9">
        <v>36274</v>
      </c>
      <c r="B232" s="25"/>
      <c r="C232" s="25"/>
      <c r="D232" s="25"/>
      <c r="E232" s="25"/>
      <c r="F232" s="25">
        <v>333644</v>
      </c>
      <c r="G232" s="81"/>
      <c r="H232" s="82"/>
      <c r="I232" s="25">
        <v>5409689</v>
      </c>
      <c r="J232" s="25"/>
      <c r="L232" s="83">
        <v>66.8</v>
      </c>
      <c r="M232" s="83"/>
      <c r="N232" s="87">
        <f>A!$F232*0.08535</f>
        <v>28476.5154</v>
      </c>
      <c r="O232" s="1">
        <v>28477</v>
      </c>
      <c r="P232" s="83">
        <f t="shared" si="0"/>
        <v>62.781038402422453</v>
      </c>
      <c r="Q232" s="1">
        <v>461744</v>
      </c>
      <c r="R232" s="25"/>
      <c r="S232" s="25"/>
      <c r="T232" s="25"/>
      <c r="U232" s="25"/>
      <c r="V232" s="25"/>
      <c r="W232" s="25"/>
      <c r="X232" s="85">
        <f>A!N232-O232</f>
        <v>-0.48459999999977299</v>
      </c>
      <c r="Y232" s="86"/>
    </row>
    <row r="233" spans="1:25" x14ac:dyDescent="0.3">
      <c r="A233" s="9">
        <v>36281</v>
      </c>
      <c r="B233" s="25"/>
      <c r="C233" s="25"/>
      <c r="D233" s="25"/>
      <c r="E233" s="25"/>
      <c r="F233" s="25">
        <v>323904</v>
      </c>
      <c r="G233" s="81"/>
      <c r="H233" s="82"/>
      <c r="I233" s="25">
        <v>5733593</v>
      </c>
      <c r="J233" s="25"/>
      <c r="L233" s="83">
        <v>64.5</v>
      </c>
      <c r="M233" s="83"/>
      <c r="N233" s="87">
        <f>A!$F233*0.08535</f>
        <v>27645.206399999999</v>
      </c>
      <c r="O233" s="1">
        <v>27645</v>
      </c>
      <c r="P233" s="83">
        <f t="shared" si="0"/>
        <v>60.946792381043252</v>
      </c>
      <c r="Q233" s="1">
        <v>489397</v>
      </c>
      <c r="R233" s="25"/>
      <c r="S233" s="25"/>
      <c r="T233" s="25"/>
      <c r="U233" s="25"/>
      <c r="V233" s="25"/>
      <c r="W233" s="25"/>
      <c r="X233" s="85">
        <f>A!N233-O233</f>
        <v>0.20639999999912106</v>
      </c>
      <c r="Y233" s="86"/>
    </row>
    <row r="234" spans="1:25" x14ac:dyDescent="0.3">
      <c r="A234" s="9">
        <v>36288</v>
      </c>
      <c r="B234" s="25"/>
      <c r="C234" s="25"/>
      <c r="D234" s="25"/>
      <c r="E234" s="25"/>
      <c r="F234" s="25">
        <v>334799</v>
      </c>
      <c r="G234" s="81"/>
      <c r="H234" s="82"/>
      <c r="I234" s="25">
        <v>6068392</v>
      </c>
      <c r="J234" s="25"/>
      <c r="L234" s="83">
        <v>66.5</v>
      </c>
      <c r="M234" s="83"/>
      <c r="N234" s="87">
        <f>A!$F234*0.08535</f>
        <v>28575.094649999999</v>
      </c>
      <c r="O234" s="1">
        <v>28586</v>
      </c>
      <c r="P234" s="83">
        <f t="shared" si="0"/>
        <v>63.021342268204101</v>
      </c>
      <c r="Q234" s="1">
        <v>517989</v>
      </c>
      <c r="R234" s="25"/>
      <c r="S234" s="25"/>
      <c r="T234" s="25"/>
      <c r="U234" s="25"/>
      <c r="V234" s="25"/>
      <c r="W234" s="25"/>
      <c r="X234" s="85">
        <f>A!N234-O234</f>
        <v>-10.905350000000908</v>
      </c>
      <c r="Y234" s="86"/>
    </row>
    <row r="235" spans="1:25" x14ac:dyDescent="0.3">
      <c r="A235" s="9">
        <v>36295</v>
      </c>
      <c r="B235" s="25"/>
      <c r="C235" s="25"/>
      <c r="D235" s="25"/>
      <c r="E235" s="25"/>
      <c r="F235" s="25">
        <v>328747</v>
      </c>
      <c r="G235" s="81"/>
      <c r="H235" s="82"/>
      <c r="I235" s="25">
        <v>6397139</v>
      </c>
      <c r="J235" s="25"/>
      <c r="L235" s="83">
        <v>65.400000000000006</v>
      </c>
      <c r="M235" s="83"/>
      <c r="N235" s="87">
        <f>A!$F235*0.08535</f>
        <v>28058.55645</v>
      </c>
      <c r="O235" s="1">
        <v>28059</v>
      </c>
      <c r="P235" s="83">
        <f t="shared" si="0"/>
        <v>61.859506146489153</v>
      </c>
      <c r="Q235" s="1">
        <v>545984</v>
      </c>
      <c r="R235" s="25"/>
      <c r="S235" s="25"/>
      <c r="T235" s="25"/>
      <c r="U235" s="25"/>
      <c r="V235" s="25"/>
      <c r="W235" s="25"/>
      <c r="X235" s="85">
        <f>A!N235-O235</f>
        <v>-0.44354999999995925</v>
      </c>
      <c r="Y235" s="86"/>
    </row>
    <row r="236" spans="1:25" x14ac:dyDescent="0.3">
      <c r="A236" s="9">
        <v>36302</v>
      </c>
      <c r="B236" s="25"/>
      <c r="C236" s="25"/>
      <c r="D236" s="25"/>
      <c r="E236" s="25"/>
      <c r="F236" s="25">
        <v>324402</v>
      </c>
      <c r="G236" s="81"/>
      <c r="H236" s="82"/>
      <c r="I236" s="25">
        <v>6721541</v>
      </c>
      <c r="J236" s="25"/>
      <c r="L236" s="83">
        <v>64.7</v>
      </c>
      <c r="M236" s="83"/>
      <c r="N236" s="87">
        <f>A!$F236*0.08535</f>
        <v>27687.7107</v>
      </c>
      <c r="O236" s="1">
        <v>27688</v>
      </c>
      <c r="P236" s="83">
        <f t="shared" si="0"/>
        <v>61.041591153782797</v>
      </c>
      <c r="Q236" s="1">
        <v>573637</v>
      </c>
      <c r="R236" s="25"/>
      <c r="S236" s="25"/>
      <c r="T236" s="25"/>
      <c r="U236" s="25"/>
      <c r="V236" s="25"/>
      <c r="W236" s="25"/>
      <c r="X236" s="85">
        <f>A!N236-O236</f>
        <v>-0.28930000000036671</v>
      </c>
      <c r="Y236" s="86"/>
    </row>
    <row r="237" spans="1:25" x14ac:dyDescent="0.3">
      <c r="A237" s="9">
        <v>36309</v>
      </c>
      <c r="B237" s="25"/>
      <c r="C237" s="25"/>
      <c r="D237" s="25"/>
      <c r="E237" s="25"/>
      <c r="F237" s="25">
        <v>284007</v>
      </c>
      <c r="G237" s="81"/>
      <c r="H237" s="82"/>
      <c r="I237" s="25">
        <v>7005548</v>
      </c>
      <c r="J237" s="25"/>
      <c r="L237" s="83">
        <v>57</v>
      </c>
      <c r="M237" s="83"/>
      <c r="N237" s="87">
        <f>A!$F237*0.08535</f>
        <v>24239.997449999999</v>
      </c>
      <c r="O237" s="1">
        <v>24240</v>
      </c>
      <c r="P237" s="83">
        <f t="shared" si="0"/>
        <v>53.440052353643999</v>
      </c>
      <c r="Q237" s="1">
        <v>597962</v>
      </c>
      <c r="R237" s="25"/>
      <c r="S237" s="25"/>
      <c r="T237" s="25"/>
      <c r="U237" s="25"/>
      <c r="V237" s="25"/>
      <c r="W237" s="25"/>
      <c r="X237" s="85">
        <f>A!N237-O237</f>
        <v>-2.5500000010652002E-3</v>
      </c>
      <c r="Y237" s="86"/>
    </row>
    <row r="238" spans="1:25" x14ac:dyDescent="0.3">
      <c r="A238" s="9">
        <v>36316</v>
      </c>
      <c r="B238" s="25"/>
      <c r="C238" s="25"/>
      <c r="D238" s="25"/>
      <c r="E238" s="25"/>
      <c r="F238" s="25">
        <v>337971</v>
      </c>
      <c r="G238" s="81"/>
      <c r="H238" s="82"/>
      <c r="I238" s="25">
        <v>7343519</v>
      </c>
      <c r="J238" s="25"/>
      <c r="L238" s="83">
        <v>66.7</v>
      </c>
      <c r="M238" s="83"/>
      <c r="N238" s="87">
        <f>A!$F238*0.08535</f>
        <v>28845.824849999997</v>
      </c>
      <c r="O238" s="1">
        <v>28846</v>
      </c>
      <c r="P238" s="83">
        <f t="shared" si="0"/>
        <v>63.594544149885103</v>
      </c>
      <c r="Q238" s="1">
        <v>626725</v>
      </c>
      <c r="R238" s="25"/>
      <c r="S238" s="25"/>
      <c r="T238" s="25"/>
      <c r="U238" s="25"/>
      <c r="V238" s="25"/>
      <c r="W238" s="25"/>
      <c r="X238" s="85">
        <f>A!N238-O238</f>
        <v>-0.17515000000275904</v>
      </c>
      <c r="Y238" s="86"/>
    </row>
    <row r="239" spans="1:25" x14ac:dyDescent="0.3">
      <c r="A239" s="9">
        <v>36323</v>
      </c>
      <c r="B239" s="25"/>
      <c r="C239" s="25"/>
      <c r="D239" s="25"/>
      <c r="E239" s="25"/>
      <c r="F239" s="25">
        <v>323392</v>
      </c>
      <c r="G239" s="81"/>
      <c r="H239" s="82"/>
      <c r="I239" s="25">
        <v>7666911</v>
      </c>
      <c r="J239" s="25"/>
      <c r="L239" s="83">
        <v>64.099999999999994</v>
      </c>
      <c r="M239" s="83"/>
      <c r="N239" s="87">
        <f>A!$F239*0.08535</f>
        <v>27601.5072</v>
      </c>
      <c r="O239" s="1">
        <v>27602</v>
      </c>
      <c r="P239" s="83">
        <f t="shared" si="0"/>
        <v>60.851993608303701</v>
      </c>
      <c r="Q239" s="1">
        <v>654378</v>
      </c>
      <c r="R239" s="25"/>
      <c r="S239" s="25"/>
      <c r="T239" s="25"/>
      <c r="U239" s="25"/>
      <c r="V239" s="25"/>
      <c r="W239" s="25"/>
      <c r="X239" s="85">
        <f>A!N239-O239</f>
        <v>-0.49279999999998836</v>
      </c>
      <c r="Y239" s="86"/>
    </row>
    <row r="240" spans="1:25" x14ac:dyDescent="0.3">
      <c r="A240" s="9">
        <v>36330</v>
      </c>
      <c r="B240" s="25"/>
      <c r="C240" s="25"/>
      <c r="D240" s="25"/>
      <c r="E240" s="25"/>
      <c r="F240" s="25">
        <v>339334</v>
      </c>
      <c r="G240" s="81"/>
      <c r="H240" s="82"/>
      <c r="I240" s="25">
        <v>8006245</v>
      </c>
      <c r="J240" s="25"/>
      <c r="L240" s="83">
        <v>67.599999999999994</v>
      </c>
      <c r="M240" s="83"/>
      <c r="N240" s="87">
        <f>A!$F240*0.08535</f>
        <v>28962.156899999998</v>
      </c>
      <c r="O240" s="1">
        <v>28962</v>
      </c>
      <c r="P240" s="83">
        <f t="shared" si="0"/>
        <v>63.850280374019704</v>
      </c>
      <c r="Q240" s="1">
        <v>683397</v>
      </c>
      <c r="R240" s="25"/>
      <c r="S240" s="25"/>
      <c r="T240" s="25"/>
      <c r="U240" s="25"/>
      <c r="V240" s="25"/>
      <c r="W240" s="25"/>
      <c r="X240" s="85">
        <f>A!N240-O240</f>
        <v>0.15689999999813153</v>
      </c>
      <c r="Y240" s="86"/>
    </row>
    <row r="241" spans="1:25" x14ac:dyDescent="0.3">
      <c r="A241" s="9">
        <v>36337</v>
      </c>
      <c r="B241" s="25"/>
      <c r="C241" s="25"/>
      <c r="D241" s="25"/>
      <c r="E241" s="25"/>
      <c r="F241" s="25">
        <v>305028</v>
      </c>
      <c r="G241" s="81"/>
      <c r="H241" s="82"/>
      <c r="I241" s="25">
        <v>8311273</v>
      </c>
      <c r="J241" s="25"/>
      <c r="L241" s="83">
        <v>60.7</v>
      </c>
      <c r="M241" s="83"/>
      <c r="N241" s="87">
        <f>A!$F241*0.08535</f>
        <v>26034.139799999997</v>
      </c>
      <c r="O241" s="1">
        <v>26034</v>
      </c>
      <c r="P241" s="83">
        <f t="shared" si="0"/>
        <v>57.395145337242901</v>
      </c>
      <c r="Q241" s="1">
        <v>709344</v>
      </c>
      <c r="R241" s="25"/>
      <c r="S241" s="25"/>
      <c r="T241" s="25"/>
      <c r="U241" s="25"/>
      <c r="V241" s="25"/>
      <c r="W241" s="25"/>
      <c r="X241" s="85">
        <f>A!N241-O241</f>
        <v>0.13979999999719439</v>
      </c>
      <c r="Y241" s="86"/>
    </row>
    <row r="242" spans="1:25" x14ac:dyDescent="0.3">
      <c r="A242" s="9">
        <v>36344</v>
      </c>
      <c r="B242" s="25"/>
      <c r="C242" s="25"/>
      <c r="D242" s="25"/>
      <c r="E242" s="25"/>
      <c r="F242" s="25">
        <v>280946</v>
      </c>
      <c r="G242" s="81"/>
      <c r="H242" s="82"/>
      <c r="I242" s="25">
        <v>8592219</v>
      </c>
      <c r="J242" s="25"/>
      <c r="L242" s="83">
        <v>56</v>
      </c>
      <c r="M242" s="83"/>
      <c r="N242" s="87">
        <f>A!$F242*0.08535</f>
        <v>23978.741099999999</v>
      </c>
      <c r="O242" s="1">
        <v>23979</v>
      </c>
      <c r="P242" s="83">
        <f t="shared" si="0"/>
        <v>52.864645849341152</v>
      </c>
      <c r="Q242" s="1">
        <v>733327</v>
      </c>
      <c r="R242" s="25"/>
      <c r="S242" s="25"/>
      <c r="T242" s="25"/>
      <c r="U242" s="25"/>
      <c r="V242" s="25"/>
      <c r="W242" s="25"/>
      <c r="X242" s="85">
        <f>A!N242-O242</f>
        <v>-0.25890000000072177</v>
      </c>
      <c r="Y242" s="86"/>
    </row>
    <row r="243" spans="1:25" x14ac:dyDescent="0.3">
      <c r="A243" s="9">
        <v>36351</v>
      </c>
      <c r="B243" s="25"/>
      <c r="C243" s="25"/>
      <c r="D243" s="25"/>
      <c r="E243" s="25"/>
      <c r="F243" s="25">
        <v>333724</v>
      </c>
      <c r="G243" s="81"/>
      <c r="H243" s="82"/>
      <c r="I243" s="25">
        <v>8925943</v>
      </c>
      <c r="J243" s="25"/>
      <c r="L243" s="83">
        <v>66.3</v>
      </c>
      <c r="M243" s="83"/>
      <c r="N243" s="87">
        <f>A!$F243*0.08535</f>
        <v>28483.343399999998</v>
      </c>
      <c r="O243" s="1">
        <v>28483</v>
      </c>
      <c r="P243" s="83">
        <f t="shared" si="0"/>
        <v>62.794266138153553</v>
      </c>
      <c r="Q243" s="1">
        <v>761749</v>
      </c>
      <c r="R243" s="25"/>
      <c r="S243" s="25"/>
      <c r="T243" s="25"/>
      <c r="U243" s="25"/>
      <c r="V243" s="25"/>
      <c r="W243" s="25"/>
      <c r="X243" s="85">
        <f>A!N243-O243</f>
        <v>0.34339999999792781</v>
      </c>
      <c r="Y243" s="86"/>
    </row>
    <row r="244" spans="1:25" x14ac:dyDescent="0.3">
      <c r="A244" s="9">
        <v>36358</v>
      </c>
      <c r="B244" s="25"/>
      <c r="C244" s="25"/>
      <c r="D244" s="25"/>
      <c r="E244" s="25"/>
      <c r="F244" s="25">
        <v>336661</v>
      </c>
      <c r="G244" s="81"/>
      <c r="H244" s="82"/>
      <c r="I244" s="25">
        <v>9262604</v>
      </c>
      <c r="J244" s="25"/>
      <c r="L244" s="83">
        <v>66.8</v>
      </c>
      <c r="M244" s="83"/>
      <c r="N244" s="87">
        <f>A!$F244*0.08535</f>
        <v>28734.016349999998</v>
      </c>
      <c r="O244" s="1">
        <v>28734</v>
      </c>
      <c r="P244" s="83">
        <f t="shared" si="0"/>
        <v>63.347626416237908</v>
      </c>
      <c r="Q244" s="1">
        <v>790597</v>
      </c>
      <c r="R244" s="25"/>
      <c r="S244" s="25"/>
      <c r="T244" s="25"/>
      <c r="U244" s="25"/>
      <c r="V244" s="25"/>
      <c r="W244" s="25"/>
      <c r="X244" s="85">
        <f>A!N244-O244</f>
        <v>1.6349999998055864E-2</v>
      </c>
      <c r="Y244" s="86"/>
    </row>
    <row r="245" spans="1:25" x14ac:dyDescent="0.3">
      <c r="A245" s="9">
        <v>36365</v>
      </c>
      <c r="B245" s="25"/>
      <c r="C245" s="25"/>
      <c r="D245" s="25"/>
      <c r="E245" s="25"/>
      <c r="F245" s="25">
        <v>332018</v>
      </c>
      <c r="G245" s="81"/>
      <c r="H245" s="82"/>
      <c r="I245" s="25">
        <v>9594622</v>
      </c>
      <c r="J245" s="25"/>
      <c r="L245" s="83">
        <v>66.2</v>
      </c>
      <c r="M245" s="83"/>
      <c r="N245" s="87">
        <f>A!$F245*0.08535</f>
        <v>28337.736299999997</v>
      </c>
      <c r="O245" s="1">
        <v>28432</v>
      </c>
      <c r="P245" s="83">
        <f t="shared" si="0"/>
        <v>62.681830384439202</v>
      </c>
      <c r="Q245" s="1">
        <v>819019</v>
      </c>
      <c r="R245" s="25"/>
      <c r="S245" s="25"/>
      <c r="T245" s="25"/>
      <c r="U245" s="25"/>
      <c r="V245" s="25"/>
      <c r="W245" s="25"/>
      <c r="X245" s="85">
        <f>A!N245-O245</f>
        <v>-94.263700000003155</v>
      </c>
      <c r="Y245" s="86"/>
    </row>
    <row r="246" spans="1:25" x14ac:dyDescent="0.3">
      <c r="A246" s="9">
        <v>36372</v>
      </c>
      <c r="B246" s="25"/>
      <c r="C246" s="25"/>
      <c r="D246" s="25"/>
      <c r="E246" s="25"/>
      <c r="F246" s="25">
        <v>338158</v>
      </c>
      <c r="G246" s="81"/>
      <c r="H246" s="82"/>
      <c r="I246" s="25">
        <v>9932780</v>
      </c>
      <c r="J246" s="25"/>
      <c r="L246" s="83">
        <v>67.5</v>
      </c>
      <c r="M246" s="83"/>
      <c r="N246" s="87">
        <f>A!$F246*0.08535</f>
        <v>28861.7853</v>
      </c>
      <c r="O246" s="1">
        <v>28856</v>
      </c>
      <c r="P246" s="83">
        <f t="shared" si="0"/>
        <v>63.616590376103602</v>
      </c>
      <c r="Q246" s="1">
        <v>847782</v>
      </c>
      <c r="R246" s="25"/>
      <c r="S246" s="25"/>
      <c r="T246" s="25"/>
      <c r="U246" s="25"/>
      <c r="V246" s="25"/>
      <c r="W246" s="25"/>
      <c r="X246" s="85">
        <f>A!N246-O246</f>
        <v>5.7852999999995518</v>
      </c>
      <c r="Y246" s="86"/>
    </row>
    <row r="247" spans="1:25" x14ac:dyDescent="0.3">
      <c r="A247" s="9">
        <v>36379</v>
      </c>
      <c r="B247" s="25"/>
      <c r="C247" s="25"/>
      <c r="D247" s="25"/>
      <c r="E247" s="25"/>
      <c r="F247" s="25">
        <v>314017</v>
      </c>
      <c r="G247" s="81"/>
      <c r="H247" s="82"/>
      <c r="I247" s="25">
        <v>10246797</v>
      </c>
      <c r="J247" s="25"/>
      <c r="L247" s="83">
        <v>63</v>
      </c>
      <c r="M247" s="83"/>
      <c r="N247" s="87">
        <f>A!$F247*0.08535</f>
        <v>26801.35095</v>
      </c>
      <c r="O247" s="1">
        <v>26801</v>
      </c>
      <c r="P247" s="83">
        <f t="shared" si="0"/>
        <v>59.086090888201852</v>
      </c>
      <c r="Q247" s="1">
        <v>874496</v>
      </c>
      <c r="R247" s="25"/>
      <c r="S247" s="25"/>
      <c r="T247" s="25"/>
      <c r="U247" s="25"/>
      <c r="V247" s="25"/>
      <c r="W247" s="25"/>
      <c r="X247" s="85">
        <f>A!N247-O247</f>
        <v>0.35095000000001164</v>
      </c>
      <c r="Y247" s="86"/>
    </row>
    <row r="248" spans="1:25" x14ac:dyDescent="0.3">
      <c r="A248" s="9">
        <v>36386</v>
      </c>
      <c r="B248" s="25"/>
      <c r="C248" s="25"/>
      <c r="D248" s="25"/>
      <c r="E248" s="25"/>
      <c r="F248" s="25">
        <v>337149</v>
      </c>
      <c r="G248" s="81"/>
      <c r="H248" s="82"/>
      <c r="I248" s="25">
        <v>10583946</v>
      </c>
      <c r="J248" s="25"/>
      <c r="L248" s="83">
        <v>67.599999999999994</v>
      </c>
      <c r="M248" s="83"/>
      <c r="N248" s="87">
        <f>A!$F248*0.08535</f>
        <v>28775.667149999997</v>
      </c>
      <c r="O248" s="1">
        <v>28776</v>
      </c>
      <c r="P248" s="83">
        <f t="shared" si="0"/>
        <v>63.440220566355599</v>
      </c>
      <c r="Q248" s="1">
        <v>903344</v>
      </c>
      <c r="R248" s="25"/>
      <c r="S248" s="25"/>
      <c r="T248" s="25"/>
      <c r="U248" s="25"/>
      <c r="V248" s="25"/>
      <c r="W248" s="25"/>
      <c r="X248" s="85">
        <f>A!N248-O248</f>
        <v>-0.33285000000250875</v>
      </c>
      <c r="Y248" s="86"/>
    </row>
    <row r="249" spans="1:25" x14ac:dyDescent="0.3">
      <c r="A249" s="9">
        <v>36393</v>
      </c>
      <c r="B249" s="25"/>
      <c r="C249" s="25"/>
      <c r="D249" s="25"/>
      <c r="E249" s="25"/>
      <c r="F249" s="25">
        <v>346888</v>
      </c>
      <c r="G249" s="81"/>
      <c r="H249" s="82"/>
      <c r="I249" s="25">
        <v>10930834</v>
      </c>
      <c r="J249" s="25"/>
      <c r="L249" s="83">
        <v>69.5</v>
      </c>
      <c r="M249" s="83"/>
      <c r="N249" s="87">
        <f>A!$F249*0.08535</f>
        <v>29606.890799999997</v>
      </c>
      <c r="O249" s="1">
        <v>29607</v>
      </c>
      <c r="P249" s="83">
        <f t="shared" si="0"/>
        <v>65.272261965112961</v>
      </c>
      <c r="Q249" s="1">
        <v>932876</v>
      </c>
      <c r="R249" s="25"/>
      <c r="S249" s="25"/>
      <c r="T249" s="25"/>
      <c r="U249" s="25"/>
      <c r="V249" s="25"/>
      <c r="W249" s="25"/>
      <c r="X249" s="85">
        <f>A!N249-O249</f>
        <v>-0.10920000000260188</v>
      </c>
      <c r="Y249" s="86"/>
    </row>
    <row r="250" spans="1:25" x14ac:dyDescent="0.3">
      <c r="A250" s="9">
        <v>36400</v>
      </c>
      <c r="B250" s="25"/>
      <c r="C250" s="25"/>
      <c r="D250" s="25"/>
      <c r="E250" s="25"/>
      <c r="F250" s="25">
        <v>354828</v>
      </c>
      <c r="G250" s="81"/>
      <c r="H250" s="82"/>
      <c r="I250" s="25">
        <v>11285662</v>
      </c>
      <c r="J250" s="25"/>
      <c r="L250" s="83">
        <v>71.2</v>
      </c>
      <c r="M250" s="83"/>
      <c r="N250" s="87">
        <f>A!$F250*0.08535</f>
        <v>30284.569799999997</v>
      </c>
      <c r="O250" s="1">
        <v>30285</v>
      </c>
      <c r="P250" s="83">
        <f t="shared" si="0"/>
        <v>66.766996102727248</v>
      </c>
      <c r="Q250" s="1">
        <v>963175</v>
      </c>
      <c r="R250" s="25"/>
      <c r="S250" s="25"/>
      <c r="T250" s="25"/>
      <c r="U250" s="25"/>
      <c r="V250" s="25"/>
      <c r="W250" s="25"/>
      <c r="X250" s="85">
        <f>A!N250-O250</f>
        <v>-0.43020000000251457</v>
      </c>
      <c r="Y250" s="86"/>
    </row>
    <row r="251" spans="1:25" x14ac:dyDescent="0.3">
      <c r="A251" s="9">
        <v>36407</v>
      </c>
      <c r="B251" s="25"/>
      <c r="C251" s="25"/>
      <c r="D251" s="25"/>
      <c r="E251" s="25"/>
      <c r="F251" s="25">
        <v>350898</v>
      </c>
      <c r="G251" s="81"/>
      <c r="H251" s="82"/>
      <c r="I251" s="25">
        <v>11636560</v>
      </c>
      <c r="J251" s="25"/>
      <c r="L251" s="83">
        <v>69.5</v>
      </c>
      <c r="M251" s="83"/>
      <c r="N251" s="87">
        <f>A!$F251*0.08535</f>
        <v>29949.1443</v>
      </c>
      <c r="O251" s="1">
        <v>29949</v>
      </c>
      <c r="P251" s="83">
        <f t="shared" si="0"/>
        <v>66.02624290178565</v>
      </c>
      <c r="Q251" s="1">
        <v>993218</v>
      </c>
      <c r="R251" s="25"/>
      <c r="S251" s="25"/>
      <c r="T251" s="25"/>
      <c r="U251" s="25"/>
      <c r="V251" s="25"/>
      <c r="W251" s="25"/>
      <c r="X251" s="85">
        <f>A!N251-O251</f>
        <v>0.14429999999993015</v>
      </c>
      <c r="Y251" s="86"/>
    </row>
    <row r="252" spans="1:25" x14ac:dyDescent="0.3">
      <c r="A252" s="9">
        <v>36414</v>
      </c>
      <c r="B252" s="25"/>
      <c r="C252" s="25"/>
      <c r="D252" s="25"/>
      <c r="E252" s="25"/>
      <c r="F252" s="25">
        <v>305336</v>
      </c>
      <c r="G252" s="81"/>
      <c r="H252" s="82"/>
      <c r="I252" s="25">
        <v>11941896</v>
      </c>
      <c r="J252" s="25"/>
      <c r="L252" s="83">
        <v>60.6</v>
      </c>
      <c r="M252" s="83"/>
      <c r="N252" s="87">
        <f>A!$F252*0.08535</f>
        <v>26060.427599999999</v>
      </c>
      <c r="O252" s="1">
        <v>25845</v>
      </c>
      <c r="P252" s="83">
        <f t="shared" si="0"/>
        <v>56.97847166171325</v>
      </c>
      <c r="Q252" s="1">
        <v>1018994</v>
      </c>
      <c r="R252" s="25"/>
      <c r="S252" s="25"/>
      <c r="T252" s="25"/>
      <c r="U252" s="25"/>
      <c r="V252" s="25"/>
      <c r="W252" s="25"/>
      <c r="X252" s="85">
        <f>A!N252-O252</f>
        <v>215.42759999999907</v>
      </c>
      <c r="Y252" s="86"/>
    </row>
    <row r="253" spans="1:25" x14ac:dyDescent="0.3">
      <c r="A253" s="9">
        <v>36421</v>
      </c>
      <c r="B253" s="25"/>
      <c r="C253" s="25"/>
      <c r="D253" s="25"/>
      <c r="E253" s="25"/>
      <c r="F253" s="25">
        <v>357950</v>
      </c>
      <c r="G253" s="81"/>
      <c r="H253" s="82"/>
      <c r="I253" s="25">
        <v>12299846</v>
      </c>
      <c r="J253" s="25"/>
      <c r="L253" s="83">
        <v>71.3</v>
      </c>
      <c r="M253" s="83"/>
      <c r="N253" s="87">
        <f>A!$F253*0.08535</f>
        <v>30551.032499999998</v>
      </c>
      <c r="O253" s="1">
        <v>30551</v>
      </c>
      <c r="P253" s="83">
        <f t="shared" si="0"/>
        <v>67.353425720139356</v>
      </c>
      <c r="Q253" s="1">
        <v>1049805</v>
      </c>
      <c r="R253" s="25"/>
      <c r="S253" s="25"/>
      <c r="T253" s="25"/>
      <c r="U253" s="25"/>
      <c r="V253" s="25"/>
      <c r="W253" s="25"/>
      <c r="X253" s="85">
        <f>A!N253-O253</f>
        <v>3.2499999997526174E-2</v>
      </c>
      <c r="Y253" s="86"/>
    </row>
    <row r="254" spans="1:25" x14ac:dyDescent="0.3">
      <c r="A254" s="9">
        <v>36428</v>
      </c>
      <c r="B254" s="25"/>
      <c r="C254" s="25"/>
      <c r="D254" s="25"/>
      <c r="E254" s="25"/>
      <c r="F254" s="25">
        <v>356017</v>
      </c>
      <c r="G254" s="81"/>
      <c r="H254" s="82"/>
      <c r="I254" s="25">
        <v>12655863</v>
      </c>
      <c r="J254" s="25"/>
      <c r="L254" s="83">
        <v>71</v>
      </c>
      <c r="M254" s="83"/>
      <c r="N254" s="87">
        <f>A!$F254*0.08535</f>
        <v>30386.050949999997</v>
      </c>
      <c r="O254" s="1">
        <v>30386</v>
      </c>
      <c r="P254" s="83">
        <f t="shared" si="0"/>
        <v>66.989662987534103</v>
      </c>
      <c r="Q254" s="1">
        <v>1080190</v>
      </c>
      <c r="R254" s="25"/>
      <c r="S254" s="25"/>
      <c r="T254" s="25"/>
      <c r="U254" s="25"/>
      <c r="V254" s="25"/>
      <c r="W254" s="25"/>
      <c r="X254" s="85">
        <f>A!N254-O254</f>
        <v>5.0949999997101258E-2</v>
      </c>
      <c r="Y254" s="86"/>
    </row>
    <row r="255" spans="1:25" x14ac:dyDescent="0.3">
      <c r="A255" s="9">
        <v>36435</v>
      </c>
      <c r="B255" s="25"/>
      <c r="C255" s="25"/>
      <c r="D255" s="25"/>
      <c r="E255" s="25"/>
      <c r="F255" s="25">
        <v>363797</v>
      </c>
      <c r="G255" s="81"/>
      <c r="H255" s="82"/>
      <c r="I255" s="25">
        <v>13019660</v>
      </c>
      <c r="J255" s="25"/>
      <c r="L255" s="83">
        <v>72.3</v>
      </c>
      <c r="M255" s="83"/>
      <c r="N255" s="87">
        <f>A!$F255*0.08535</f>
        <v>31050.073949999998</v>
      </c>
      <c r="O255" s="1">
        <v>31050</v>
      </c>
      <c r="P255" s="83">
        <f t="shared" si="0"/>
        <v>68.453532408442499</v>
      </c>
      <c r="Q255" s="1">
        <v>1111172</v>
      </c>
      <c r="R255" s="25"/>
      <c r="S255" s="25"/>
      <c r="T255" s="25"/>
      <c r="U255" s="25"/>
      <c r="V255" s="25"/>
      <c r="W255" s="25"/>
      <c r="X255" s="85">
        <f>A!N255-O255</f>
        <v>7.3949999998148996E-2</v>
      </c>
      <c r="Y255" s="86"/>
    </row>
    <row r="256" spans="1:25" x14ac:dyDescent="0.3">
      <c r="A256" s="9">
        <v>36442</v>
      </c>
      <c r="B256" s="25"/>
      <c r="C256" s="25"/>
      <c r="D256" s="25"/>
      <c r="E256" s="25"/>
      <c r="F256" s="25">
        <v>367284</v>
      </c>
      <c r="G256" s="81"/>
      <c r="H256" s="82"/>
      <c r="I256" s="25">
        <v>13386944</v>
      </c>
      <c r="J256" s="25"/>
      <c r="L256" s="83">
        <v>73.2</v>
      </c>
      <c r="M256" s="83"/>
      <c r="N256" s="87">
        <f>A!$F256*0.08535</f>
        <v>31347.689399999999</v>
      </c>
      <c r="O256" s="1">
        <v>31348</v>
      </c>
      <c r="P256" s="83">
        <f t="shared" si="0"/>
        <v>69.110509949753805</v>
      </c>
      <c r="Q256" s="1">
        <v>1142495</v>
      </c>
      <c r="R256" s="25"/>
      <c r="S256" s="25"/>
      <c r="T256" s="25"/>
      <c r="U256" s="25"/>
      <c r="V256" s="25"/>
      <c r="W256" s="25"/>
      <c r="X256" s="85">
        <f>A!N256-O256</f>
        <v>-0.31060000000070431</v>
      </c>
      <c r="Y256" s="86"/>
    </row>
    <row r="257" spans="1:25" x14ac:dyDescent="0.3">
      <c r="A257" s="9">
        <v>36449</v>
      </c>
      <c r="B257" s="25"/>
      <c r="C257" s="25"/>
      <c r="D257" s="25"/>
      <c r="E257" s="25"/>
      <c r="F257" s="25">
        <v>307126</v>
      </c>
      <c r="G257" s="81"/>
      <c r="H257" s="82"/>
      <c r="I257" s="25">
        <v>13694070</v>
      </c>
      <c r="J257" s="25"/>
      <c r="L257" s="83">
        <v>61.7</v>
      </c>
      <c r="M257" s="83"/>
      <c r="N257" s="87">
        <f>A!$F257*0.08535</f>
        <v>26213.204099999999</v>
      </c>
      <c r="O257" s="1">
        <v>26213</v>
      </c>
      <c r="P257" s="83">
        <f t="shared" si="0"/>
        <v>57.789772786554053</v>
      </c>
      <c r="Q257" s="1">
        <v>1168783</v>
      </c>
      <c r="R257" s="25"/>
      <c r="S257" s="25"/>
      <c r="T257" s="25"/>
      <c r="U257" s="25"/>
      <c r="V257" s="25"/>
      <c r="W257" s="25"/>
      <c r="X257" s="85">
        <f>A!N257-O257</f>
        <v>0.20409999999901629</v>
      </c>
      <c r="Y257" s="86"/>
    </row>
    <row r="258" spans="1:25" x14ac:dyDescent="0.3">
      <c r="A258" s="9">
        <v>36456</v>
      </c>
      <c r="B258" s="25"/>
      <c r="C258" s="25"/>
      <c r="D258" s="25"/>
      <c r="E258" s="25"/>
      <c r="F258" s="25">
        <v>373234</v>
      </c>
      <c r="G258" s="81"/>
      <c r="H258" s="82"/>
      <c r="I258" s="25">
        <v>14067304</v>
      </c>
      <c r="J258" s="25"/>
      <c r="L258" s="83">
        <v>74.5</v>
      </c>
      <c r="M258" s="83"/>
      <c r="N258" s="87">
        <f>A!$F258*0.08535</f>
        <v>31855.5219</v>
      </c>
      <c r="O258" s="1">
        <v>31856</v>
      </c>
      <c r="P258" s="83">
        <f t="shared" si="0"/>
        <v>70.230458241653608</v>
      </c>
      <c r="Q258" s="1">
        <v>1200704</v>
      </c>
      <c r="R258" s="25"/>
      <c r="S258" s="25"/>
      <c r="T258" s="25"/>
      <c r="U258" s="25"/>
      <c r="V258" s="25"/>
      <c r="W258" s="25"/>
      <c r="X258" s="85">
        <f>A!N258-O258</f>
        <v>-0.47810000000026776</v>
      </c>
      <c r="Y258" s="86"/>
    </row>
    <row r="259" spans="1:25" x14ac:dyDescent="0.3">
      <c r="A259" s="9">
        <v>36463</v>
      </c>
      <c r="B259" s="25"/>
      <c r="C259" s="25"/>
      <c r="D259" s="25"/>
      <c r="E259" s="25"/>
      <c r="F259" s="25">
        <v>367840</v>
      </c>
      <c r="G259" s="81"/>
      <c r="H259" s="82"/>
      <c r="I259" s="25">
        <v>14435144</v>
      </c>
      <c r="J259" s="25"/>
      <c r="L259" s="83">
        <v>74</v>
      </c>
      <c r="M259" s="83"/>
      <c r="N259" s="87">
        <f>A!$F259*0.08535</f>
        <v>31395.143999999997</v>
      </c>
      <c r="O259" s="1">
        <v>29904</v>
      </c>
      <c r="P259" s="83">
        <f t="shared" si="0"/>
        <v>65.927034883802392</v>
      </c>
      <c r="Q259" s="1">
        <v>1232027</v>
      </c>
      <c r="R259" s="25"/>
      <c r="S259" s="25"/>
      <c r="T259" s="25"/>
      <c r="U259" s="25"/>
      <c r="V259" s="25"/>
      <c r="W259" s="25"/>
      <c r="X259" s="85">
        <f>A!N259-O259</f>
        <v>1491.1439999999966</v>
      </c>
      <c r="Y259" s="86"/>
    </row>
    <row r="260" spans="1:25" x14ac:dyDescent="0.3">
      <c r="A260" s="9">
        <v>36470</v>
      </c>
      <c r="B260" s="25"/>
      <c r="C260" s="25"/>
      <c r="D260" s="25"/>
      <c r="E260" s="25"/>
      <c r="F260" s="25">
        <v>370392</v>
      </c>
      <c r="G260" s="81"/>
      <c r="H260" s="82"/>
      <c r="I260" s="25">
        <v>14805536</v>
      </c>
      <c r="J260" s="25"/>
      <c r="L260" s="83">
        <v>74.599999999999994</v>
      </c>
      <c r="M260" s="83"/>
      <c r="N260" s="87">
        <f>A!$F260*0.08535</f>
        <v>31612.957199999997</v>
      </c>
      <c r="O260" s="1">
        <v>31613</v>
      </c>
      <c r="P260" s="83">
        <f t="shared" si="0"/>
        <v>69.694734944544052</v>
      </c>
      <c r="Q260" s="1">
        <v>1263777</v>
      </c>
      <c r="R260" s="25"/>
      <c r="S260" s="25"/>
      <c r="T260" s="25"/>
      <c r="U260" s="25"/>
      <c r="V260" s="25"/>
      <c r="W260" s="25"/>
      <c r="X260" s="85">
        <f>A!N260-O260</f>
        <v>-4.2800000002898742E-2</v>
      </c>
      <c r="Y260" s="86"/>
    </row>
    <row r="261" spans="1:25" x14ac:dyDescent="0.3">
      <c r="A261" s="9">
        <v>36477</v>
      </c>
      <c r="B261" s="25"/>
      <c r="C261" s="25"/>
      <c r="D261" s="25"/>
      <c r="E261" s="25"/>
      <c r="F261" s="25">
        <v>358151</v>
      </c>
      <c r="G261" s="81"/>
      <c r="H261" s="82"/>
      <c r="I261" s="25">
        <v>15163687</v>
      </c>
      <c r="J261" s="25"/>
      <c r="L261" s="83">
        <v>71.900000000000006</v>
      </c>
      <c r="M261" s="83"/>
      <c r="N261" s="87">
        <f>A!$F261*0.08535</f>
        <v>30568.187849999998</v>
      </c>
      <c r="O261" s="1">
        <v>30568</v>
      </c>
      <c r="P261" s="83">
        <f t="shared" si="0"/>
        <v>67.390904304710801</v>
      </c>
      <c r="Q261" s="1">
        <v>1294247</v>
      </c>
      <c r="R261" s="25"/>
      <c r="S261" s="25"/>
      <c r="T261" s="25"/>
      <c r="U261" s="25"/>
      <c r="V261" s="25"/>
      <c r="W261" s="25"/>
      <c r="X261" s="85">
        <f>A!N261-O261</f>
        <v>0.18784999999843421</v>
      </c>
      <c r="Y261" s="86"/>
    </row>
    <row r="262" spans="1:25" x14ac:dyDescent="0.3">
      <c r="A262" s="9">
        <v>36484</v>
      </c>
      <c r="B262" s="25"/>
      <c r="C262" s="25"/>
      <c r="D262" s="25"/>
      <c r="E262" s="25"/>
      <c r="F262" s="25">
        <v>362335</v>
      </c>
      <c r="G262" s="81"/>
      <c r="H262" s="82"/>
      <c r="I262" s="25">
        <v>15526022</v>
      </c>
      <c r="J262" s="25"/>
      <c r="L262" s="83">
        <v>73.3</v>
      </c>
      <c r="M262" s="83"/>
      <c r="N262" s="87">
        <f>A!$F262*0.08535</f>
        <v>30925.292249999999</v>
      </c>
      <c r="O262" s="1">
        <v>30925</v>
      </c>
      <c r="P262" s="83">
        <f t="shared" si="0"/>
        <v>68.177954580711244</v>
      </c>
      <c r="Q262" s="1">
        <v>1325144</v>
      </c>
      <c r="R262" s="25"/>
      <c r="S262" s="25"/>
      <c r="T262" s="25"/>
      <c r="U262" s="25"/>
      <c r="V262" s="25"/>
      <c r="W262" s="25"/>
      <c r="X262" s="85">
        <f>A!N262-O262</f>
        <v>0.29224999999860302</v>
      </c>
      <c r="Y262" s="86"/>
    </row>
    <row r="263" spans="1:25" x14ac:dyDescent="0.3">
      <c r="A263" s="9">
        <v>36491</v>
      </c>
      <c r="B263" s="25"/>
      <c r="C263" s="25"/>
      <c r="D263" s="25"/>
      <c r="E263" s="25"/>
      <c r="F263" s="25">
        <v>363925</v>
      </c>
      <c r="G263" s="81"/>
      <c r="H263" s="82"/>
      <c r="I263" s="25">
        <v>15889947</v>
      </c>
      <c r="J263" s="25"/>
      <c r="L263" s="83">
        <v>73</v>
      </c>
      <c r="M263" s="83"/>
      <c r="N263" s="87">
        <f>A!$F263*0.08535</f>
        <v>31060.998749999999</v>
      </c>
      <c r="O263" s="1">
        <v>29788</v>
      </c>
      <c r="P263" s="83">
        <f t="shared" si="0"/>
        <v>65.671298659667798</v>
      </c>
      <c r="Q263" s="1">
        <v>1356212</v>
      </c>
      <c r="R263" s="25"/>
      <c r="S263" s="25"/>
      <c r="T263" s="25"/>
      <c r="U263" s="25"/>
      <c r="V263" s="25"/>
      <c r="W263" s="25"/>
      <c r="X263" s="85">
        <f>A!N263-O263</f>
        <v>1272.9987499999988</v>
      </c>
      <c r="Y263" s="86"/>
    </row>
    <row r="264" spans="1:25" x14ac:dyDescent="0.3">
      <c r="A264" s="9">
        <v>36498</v>
      </c>
      <c r="B264" s="25"/>
      <c r="C264" s="25"/>
      <c r="D264" s="25"/>
      <c r="E264" s="25"/>
      <c r="F264" s="25">
        <v>366794</v>
      </c>
      <c r="G264" s="81"/>
      <c r="H264" s="82"/>
      <c r="I264" s="25">
        <v>16256741</v>
      </c>
      <c r="J264" s="25"/>
      <c r="L264" s="83">
        <v>72.900000000000006</v>
      </c>
      <c r="M264" s="83"/>
      <c r="N264" s="87">
        <f>A!$F264*0.08535</f>
        <v>31305.867899999997</v>
      </c>
      <c r="O264" s="1">
        <v>31306</v>
      </c>
      <c r="P264" s="83">
        <f t="shared" si="0"/>
        <v>69.0179157996361</v>
      </c>
      <c r="Q264" s="1">
        <v>1387535</v>
      </c>
      <c r="R264" s="25"/>
      <c r="S264" s="25"/>
      <c r="T264" s="25"/>
      <c r="U264" s="25"/>
      <c r="V264" s="25"/>
      <c r="W264" s="25"/>
      <c r="X264" s="85">
        <f>A!N264-O264</f>
        <v>-0.13210000000253785</v>
      </c>
      <c r="Y264" s="86"/>
    </row>
    <row r="265" spans="1:25" x14ac:dyDescent="0.3">
      <c r="A265" s="9">
        <v>36505</v>
      </c>
      <c r="B265" s="25"/>
      <c r="C265" s="25"/>
      <c r="D265" s="25"/>
      <c r="E265" s="25"/>
      <c r="F265" s="25">
        <v>388003</v>
      </c>
      <c r="G265" s="81"/>
      <c r="H265" s="82"/>
      <c r="I265" s="25">
        <v>16644744</v>
      </c>
      <c r="J265" s="25"/>
      <c r="L265" s="83">
        <v>75.2</v>
      </c>
      <c r="M265" s="83"/>
      <c r="N265" s="87">
        <f>A!$F265*0.08535</f>
        <v>33116.056049999999</v>
      </c>
      <c r="O265" s="1">
        <v>33116</v>
      </c>
      <c r="P265" s="83">
        <f t="shared" si="0"/>
        <v>73.008282745184601</v>
      </c>
      <c r="Q265" s="1">
        <v>1420565</v>
      </c>
      <c r="R265" s="25"/>
      <c r="S265" s="25"/>
      <c r="T265" s="25"/>
      <c r="U265" s="25"/>
      <c r="V265" s="25"/>
      <c r="W265" s="25"/>
      <c r="X265" s="85">
        <f>A!N265-O265</f>
        <v>5.6049999999231659E-2</v>
      </c>
      <c r="Y265" s="86"/>
    </row>
    <row r="266" spans="1:25" x14ac:dyDescent="0.3">
      <c r="A266" s="9">
        <v>36512</v>
      </c>
      <c r="B266" s="25"/>
      <c r="C266" s="25"/>
      <c r="D266" s="25"/>
      <c r="E266" s="25"/>
      <c r="F266" s="25">
        <v>386699</v>
      </c>
      <c r="G266" s="81"/>
      <c r="H266" s="82"/>
      <c r="I266" s="25">
        <v>17031443</v>
      </c>
      <c r="J266" s="25"/>
      <c r="L266" s="83">
        <v>74.400000000000006</v>
      </c>
      <c r="M266" s="83"/>
      <c r="N266" s="87">
        <f>A!$F266*0.08535</f>
        <v>33004.75965</v>
      </c>
      <c r="O266" s="1">
        <v>33005</v>
      </c>
      <c r="P266" s="83">
        <f t="shared" si="0"/>
        <v>72.763569634159253</v>
      </c>
      <c r="Q266" s="1">
        <v>1453596</v>
      </c>
      <c r="R266" s="25"/>
      <c r="S266" s="25"/>
      <c r="T266" s="25"/>
      <c r="U266" s="25"/>
      <c r="V266" s="25"/>
      <c r="W266" s="25"/>
      <c r="X266" s="85">
        <f>A!N266-O266</f>
        <v>-0.24035000000003492</v>
      </c>
      <c r="Y266" s="86"/>
    </row>
    <row r="267" spans="1:25" x14ac:dyDescent="0.3">
      <c r="A267" s="9">
        <v>36519</v>
      </c>
      <c r="B267" s="25"/>
      <c r="C267" s="25"/>
      <c r="D267" s="25"/>
      <c r="E267" s="25"/>
      <c r="F267" s="25">
        <v>280415</v>
      </c>
      <c r="G267" s="81"/>
      <c r="H267" s="82"/>
      <c r="I267" s="25">
        <v>17311858</v>
      </c>
      <c r="J267" s="25"/>
      <c r="L267" s="83">
        <v>56.4</v>
      </c>
      <c r="M267" s="83"/>
      <c r="N267" s="87">
        <f>A!$F267*0.08535</f>
        <v>23933.420249999999</v>
      </c>
      <c r="O267" s="1">
        <v>23933</v>
      </c>
      <c r="P267" s="83">
        <f t="shared" si="0"/>
        <v>52.763233208736054</v>
      </c>
      <c r="Q267" s="1">
        <v>1477579</v>
      </c>
      <c r="R267" s="25"/>
      <c r="S267" s="25"/>
      <c r="T267" s="25"/>
      <c r="U267" s="25"/>
      <c r="V267" s="25"/>
      <c r="W267" s="25"/>
      <c r="X267" s="85">
        <f>A!N267-O267</f>
        <v>0.4202499999992142</v>
      </c>
      <c r="Y267" s="86"/>
    </row>
    <row r="268" spans="1:25" ht="12.5" x14ac:dyDescent="0.25">
      <c r="A268" s="9">
        <v>36526</v>
      </c>
      <c r="B268" s="25"/>
      <c r="C268" s="25"/>
      <c r="D268" s="25"/>
      <c r="E268" s="25"/>
      <c r="F268" s="25">
        <v>246323</v>
      </c>
      <c r="G268" s="25"/>
      <c r="H268" s="25"/>
      <c r="I268" s="25">
        <v>17558181</v>
      </c>
      <c r="J268" s="25"/>
      <c r="L268" s="83">
        <v>49.4</v>
      </c>
      <c r="M268" s="83"/>
      <c r="N268" s="87">
        <f>A!$F268*0.08535</f>
        <v>21023.66805</v>
      </c>
      <c r="O268" s="1">
        <v>21024</v>
      </c>
      <c r="P268" s="83">
        <f t="shared" si="0"/>
        <v>46.349986001774397</v>
      </c>
      <c r="Q268" s="1">
        <v>1498575</v>
      </c>
      <c r="R268" s="25"/>
      <c r="S268" s="25"/>
      <c r="T268" s="25"/>
      <c r="U268" s="25"/>
      <c r="V268" s="25"/>
      <c r="W268" s="25"/>
      <c r="X268" s="85">
        <f>A!N268-O268</f>
        <v>-0.33194999999977881</v>
      </c>
      <c r="Y268" s="86"/>
    </row>
    <row r="269" spans="1:25" ht="12.5" x14ac:dyDescent="0.25">
      <c r="A269" s="9">
        <v>36533</v>
      </c>
      <c r="B269" s="25">
        <v>4085</v>
      </c>
      <c r="C269" s="25"/>
      <c r="D269" s="25"/>
      <c r="E269" s="25"/>
      <c r="F269" s="25">
        <v>359527</v>
      </c>
      <c r="G269" s="25">
        <v>4085</v>
      </c>
      <c r="H269" s="25"/>
      <c r="I269" s="25">
        <v>359527</v>
      </c>
      <c r="J269" s="25"/>
      <c r="L269" s="83">
        <v>71.2</v>
      </c>
      <c r="M269" s="83"/>
      <c r="N269" s="87">
        <f>A!$F269*0.08535</f>
        <v>30685.629449999997</v>
      </c>
      <c r="O269" s="1">
        <v>29541</v>
      </c>
      <c r="P269" s="83">
        <f t="shared" si="0"/>
        <v>65.126756872070843</v>
      </c>
      <c r="Q269" s="1">
        <v>30726</v>
      </c>
      <c r="R269" s="25"/>
      <c r="S269" s="25"/>
      <c r="T269" s="25"/>
      <c r="U269" s="25"/>
      <c r="V269" s="25"/>
      <c r="W269" s="25"/>
      <c r="X269" s="85">
        <f>A!N269-O269</f>
        <v>1144.6294499999967</v>
      </c>
      <c r="Y269" s="86"/>
    </row>
    <row r="270" spans="1:25" ht="12.5" x14ac:dyDescent="0.25">
      <c r="A270" s="9">
        <v>36540</v>
      </c>
      <c r="B270" s="25">
        <v>4579</v>
      </c>
      <c r="C270" s="25"/>
      <c r="D270" s="25"/>
      <c r="E270" s="25"/>
      <c r="F270" s="25">
        <v>369808</v>
      </c>
      <c r="G270" s="25">
        <v>8664</v>
      </c>
      <c r="H270" s="25"/>
      <c r="I270" s="25">
        <v>729335</v>
      </c>
      <c r="J270" s="25"/>
      <c r="L270" s="83">
        <v>73.099999999999994</v>
      </c>
      <c r="M270" s="83"/>
      <c r="N270" s="87">
        <f>A!$F270*0.08535</f>
        <v>31563.112799999999</v>
      </c>
      <c r="O270" s="1">
        <v>31563</v>
      </c>
      <c r="P270" s="83">
        <f t="shared" si="0"/>
        <v>69.584503813451562</v>
      </c>
      <c r="Q270" s="1">
        <v>62306</v>
      </c>
      <c r="R270" s="25"/>
      <c r="S270" s="25"/>
      <c r="T270" s="25"/>
      <c r="U270" s="25"/>
      <c r="V270" s="25"/>
      <c r="W270" s="25"/>
      <c r="X270" s="85">
        <f>A!N270-O270</f>
        <v>0.11279999999896972</v>
      </c>
      <c r="Y270" s="86"/>
    </row>
    <row r="271" spans="1:25" ht="12.5" x14ac:dyDescent="0.25">
      <c r="A271" s="9">
        <v>36547</v>
      </c>
      <c r="B271" s="25">
        <v>4289</v>
      </c>
      <c r="C271" s="25"/>
      <c r="D271" s="25"/>
      <c r="E271" s="25"/>
      <c r="F271" s="25">
        <v>356426</v>
      </c>
      <c r="G271" s="25">
        <v>12953</v>
      </c>
      <c r="H271" s="25"/>
      <c r="I271" s="25">
        <v>1085761</v>
      </c>
      <c r="J271" s="25"/>
      <c r="L271" s="83">
        <v>70.5</v>
      </c>
      <c r="M271" s="83"/>
      <c r="N271" s="87">
        <f>A!$F271*0.08535</f>
        <v>30420.9591</v>
      </c>
      <c r="O271" s="88">
        <f>Q271-Q270</f>
        <v>30349</v>
      </c>
      <c r="P271" s="83">
        <f t="shared" si="0"/>
        <v>66.908091950525659</v>
      </c>
      <c r="Q271" s="89">
        <f>Q272-O272</f>
        <v>92655</v>
      </c>
      <c r="R271" s="25"/>
      <c r="S271" s="25"/>
      <c r="T271" s="25"/>
      <c r="U271" s="25"/>
      <c r="V271" s="25"/>
      <c r="W271" s="25"/>
      <c r="X271" s="85">
        <f>A!N271-O271</f>
        <v>71.959100000000035</v>
      </c>
      <c r="Y271" s="86"/>
    </row>
    <row r="272" spans="1:25" ht="12.5" x14ac:dyDescent="0.25">
      <c r="A272" s="9">
        <v>36554</v>
      </c>
      <c r="B272" s="25"/>
      <c r="C272" s="25"/>
      <c r="D272" s="25"/>
      <c r="E272" s="25"/>
      <c r="F272" s="25">
        <v>349410</v>
      </c>
      <c r="G272" s="25"/>
      <c r="H272" s="25"/>
      <c r="I272" s="25">
        <v>1435171</v>
      </c>
      <c r="J272" s="25"/>
      <c r="L272" s="83">
        <v>70.2</v>
      </c>
      <c r="M272" s="83"/>
      <c r="N272" s="87">
        <f>A!$F272*0.08535</f>
        <v>29822.143499999998</v>
      </c>
      <c r="O272" s="1">
        <v>29822</v>
      </c>
      <c r="P272" s="83">
        <f t="shared" si="0"/>
        <v>65.746255828810703</v>
      </c>
      <c r="Q272" s="1">
        <v>122477</v>
      </c>
      <c r="R272" s="25"/>
      <c r="S272" s="25"/>
      <c r="T272" s="25"/>
      <c r="U272" s="25"/>
      <c r="V272" s="25"/>
      <c r="W272" s="25"/>
      <c r="X272" s="85">
        <f>A!N272-O272</f>
        <v>0.14349999999831198</v>
      </c>
      <c r="Y272" s="86"/>
    </row>
    <row r="273" spans="1:25" ht="12.5" x14ac:dyDescent="0.25">
      <c r="A273" s="9">
        <v>36561</v>
      </c>
      <c r="B273" s="25"/>
      <c r="C273" s="25"/>
      <c r="D273" s="25"/>
      <c r="E273" s="25"/>
      <c r="F273" s="25">
        <v>353274</v>
      </c>
      <c r="G273" s="25"/>
      <c r="H273" s="25"/>
      <c r="I273" s="25">
        <v>1788445</v>
      </c>
      <c r="J273" s="25"/>
      <c r="L273" s="83">
        <v>70.2</v>
      </c>
      <c r="M273" s="83"/>
      <c r="N273" s="87">
        <f>A!$F273*0.08535</f>
        <v>30151.935899999997</v>
      </c>
      <c r="O273" s="1">
        <v>30051</v>
      </c>
      <c r="P273" s="83">
        <f t="shared" si="0"/>
        <v>66.251114409214352</v>
      </c>
      <c r="Q273" s="1">
        <v>152520</v>
      </c>
      <c r="R273" s="25"/>
      <c r="S273" s="25"/>
      <c r="T273" s="25"/>
      <c r="U273" s="25"/>
      <c r="V273" s="25"/>
      <c r="W273" s="25"/>
      <c r="X273" s="85">
        <f>A!N273-O273</f>
        <v>100.93589999999676</v>
      </c>
      <c r="Y273" s="86"/>
    </row>
    <row r="274" spans="1:25" ht="12.5" x14ac:dyDescent="0.25">
      <c r="A274" s="9">
        <v>36568</v>
      </c>
      <c r="B274" s="25"/>
      <c r="C274" s="25"/>
      <c r="D274" s="25"/>
      <c r="E274" s="25"/>
      <c r="F274" s="25">
        <v>352723</v>
      </c>
      <c r="G274" s="25"/>
      <c r="H274" s="25"/>
      <c r="I274" s="25">
        <v>2141168</v>
      </c>
      <c r="J274" s="25"/>
      <c r="L274" s="83">
        <v>70.599999999999994</v>
      </c>
      <c r="M274" s="83"/>
      <c r="N274" s="87">
        <f>A!$F274*0.08535</f>
        <v>30104.908049999998</v>
      </c>
      <c r="O274" s="1">
        <v>30105</v>
      </c>
      <c r="P274" s="83">
        <f t="shared" si="0"/>
        <v>66.370164030794257</v>
      </c>
      <c r="Q274" s="1">
        <v>182734</v>
      </c>
      <c r="R274" s="25"/>
      <c r="S274" s="25"/>
      <c r="T274" s="25"/>
      <c r="U274" s="25"/>
      <c r="V274" s="25"/>
      <c r="W274" s="25"/>
      <c r="X274" s="85">
        <f>A!N274-O274</f>
        <v>-9.1950000001816079E-2</v>
      </c>
      <c r="Y274" s="86"/>
    </row>
    <row r="275" spans="1:25" ht="12.5" x14ac:dyDescent="0.25">
      <c r="A275" s="9">
        <v>36575</v>
      </c>
      <c r="B275" s="25"/>
      <c r="C275" s="25"/>
      <c r="D275" s="25"/>
      <c r="E275" s="25"/>
      <c r="F275" s="25">
        <v>353752</v>
      </c>
      <c r="G275" s="25"/>
      <c r="H275" s="25"/>
      <c r="I275" s="25">
        <v>2494920</v>
      </c>
      <c r="J275" s="25"/>
      <c r="L275" s="83">
        <v>70.599999999999994</v>
      </c>
      <c r="M275" s="83"/>
      <c r="N275" s="87">
        <f>A!$F275*0.08535</f>
        <v>30192.733199999999</v>
      </c>
      <c r="O275" s="1">
        <v>29340</v>
      </c>
      <c r="P275" s="83">
        <f t="shared" si="0"/>
        <v>64.683627725079006</v>
      </c>
      <c r="Q275" s="1">
        <v>212948</v>
      </c>
      <c r="R275" s="25"/>
      <c r="S275" s="25"/>
      <c r="T275" s="25"/>
      <c r="U275" s="25"/>
      <c r="V275" s="25"/>
      <c r="W275" s="25"/>
      <c r="X275" s="85">
        <f>A!N275-O275</f>
        <v>852.73319999999876</v>
      </c>
      <c r="Y275" s="86"/>
    </row>
    <row r="276" spans="1:25" ht="12.5" x14ac:dyDescent="0.25">
      <c r="A276" s="9">
        <v>36582</v>
      </c>
      <c r="B276" s="25"/>
      <c r="C276" s="25"/>
      <c r="D276" s="25"/>
      <c r="E276" s="25"/>
      <c r="F276" s="25">
        <v>358354</v>
      </c>
      <c r="G276" s="25"/>
      <c r="H276" s="25"/>
      <c r="I276" s="25">
        <v>2853274</v>
      </c>
      <c r="J276" s="25"/>
      <c r="L276" s="83">
        <v>72.400000000000006</v>
      </c>
      <c r="M276" s="83"/>
      <c r="N276" s="87">
        <f>A!$F276*0.08535</f>
        <v>30585.513899999998</v>
      </c>
      <c r="O276" s="1">
        <v>30586</v>
      </c>
      <c r="P276" s="83">
        <f t="shared" si="0"/>
        <v>67.430587511904108</v>
      </c>
      <c r="Q276" s="1">
        <v>243589</v>
      </c>
      <c r="R276" s="25"/>
      <c r="S276" s="25"/>
      <c r="T276" s="25"/>
      <c r="U276" s="25"/>
      <c r="V276" s="25"/>
      <c r="W276" s="25"/>
      <c r="X276" s="85">
        <f>A!N276-O276</f>
        <v>-0.48610000000189757</v>
      </c>
      <c r="Y276" s="86"/>
    </row>
    <row r="277" spans="1:25" ht="12.5" x14ac:dyDescent="0.25">
      <c r="A277" s="9">
        <v>36589</v>
      </c>
      <c r="B277" s="25"/>
      <c r="C277" s="25"/>
      <c r="D277" s="25"/>
      <c r="E277" s="25"/>
      <c r="F277" s="25">
        <v>365775</v>
      </c>
      <c r="G277" s="25">
        <v>37326</v>
      </c>
      <c r="H277" s="25"/>
      <c r="I277" s="25">
        <v>3219049</v>
      </c>
      <c r="J277" s="25"/>
      <c r="L277" s="83">
        <v>72.3</v>
      </c>
      <c r="M277" s="83"/>
      <c r="N277" s="87">
        <f>A!$F277*0.08535</f>
        <v>31218.896249999998</v>
      </c>
      <c r="O277" s="1">
        <v>31219</v>
      </c>
      <c r="P277" s="83">
        <f t="shared" si="0"/>
        <v>68.826113631535151</v>
      </c>
      <c r="Q277" s="1">
        <v>274656</v>
      </c>
      <c r="R277" s="25"/>
      <c r="S277" s="25"/>
      <c r="T277" s="25"/>
      <c r="U277" s="25"/>
      <c r="V277" s="25"/>
      <c r="W277" s="25"/>
      <c r="X277" s="85">
        <f>A!N277-O277</f>
        <v>-0.10375000000203727</v>
      </c>
      <c r="Y277" s="86"/>
    </row>
    <row r="278" spans="1:25" ht="12.5" x14ac:dyDescent="0.25">
      <c r="A278" s="9">
        <v>36596</v>
      </c>
      <c r="B278" s="25"/>
      <c r="C278" s="25"/>
      <c r="D278" s="25"/>
      <c r="E278" s="25"/>
      <c r="F278" s="25">
        <v>363358</v>
      </c>
      <c r="G278" s="25"/>
      <c r="H278" s="25"/>
      <c r="I278" s="25">
        <v>3582407</v>
      </c>
      <c r="J278" s="25"/>
      <c r="L278" s="83">
        <v>72.2</v>
      </c>
      <c r="M278" s="83"/>
      <c r="N278" s="87">
        <f>A!$F278*0.08535</f>
        <v>31012.605299999999</v>
      </c>
      <c r="O278" s="1">
        <v>31013</v>
      </c>
      <c r="P278" s="83">
        <f t="shared" si="0"/>
        <v>68.371961371434054</v>
      </c>
      <c r="Q278" s="1">
        <v>305724</v>
      </c>
      <c r="R278" s="25"/>
      <c r="S278" s="25"/>
      <c r="T278" s="25"/>
      <c r="U278" s="25"/>
      <c r="V278" s="25"/>
      <c r="W278" s="25"/>
      <c r="X278" s="85">
        <f>A!N278-O278</f>
        <v>-0.39470000000073924</v>
      </c>
      <c r="Y278" s="86"/>
    </row>
    <row r="279" spans="1:25" ht="12.5" x14ac:dyDescent="0.25">
      <c r="A279" s="9">
        <v>36603</v>
      </c>
      <c r="B279" s="25"/>
      <c r="C279" s="25"/>
      <c r="D279" s="25"/>
      <c r="E279" s="25"/>
      <c r="F279" s="25">
        <v>362524</v>
      </c>
      <c r="G279" s="25">
        <v>45599</v>
      </c>
      <c r="H279" s="25"/>
      <c r="I279" s="25">
        <v>3944931</v>
      </c>
      <c r="J279" s="25"/>
      <c r="L279" s="83">
        <v>72</v>
      </c>
      <c r="M279" s="83"/>
      <c r="N279" s="87">
        <f>A!$F279*0.08535</f>
        <v>30941.4234</v>
      </c>
      <c r="O279" s="1">
        <v>30941</v>
      </c>
      <c r="P279" s="83">
        <f t="shared" si="0"/>
        <v>68.213228542660843</v>
      </c>
      <c r="Q279" s="1">
        <v>336706</v>
      </c>
      <c r="R279" s="25"/>
      <c r="S279" s="25"/>
      <c r="T279" s="25"/>
      <c r="U279" s="25"/>
      <c r="V279" s="25"/>
      <c r="W279" s="25"/>
      <c r="X279" s="85">
        <f>A!N279-O279</f>
        <v>0.42339999999967404</v>
      </c>
      <c r="Y279" s="86"/>
    </row>
    <row r="280" spans="1:25" ht="12.5" x14ac:dyDescent="0.25">
      <c r="A280" s="9">
        <v>36610</v>
      </c>
      <c r="B280" s="25">
        <v>4078</v>
      </c>
      <c r="C280" s="25"/>
      <c r="D280" s="25"/>
      <c r="E280" s="25"/>
      <c r="F280" s="25">
        <v>359528</v>
      </c>
      <c r="G280" s="25">
        <v>49677</v>
      </c>
      <c r="H280" s="25"/>
      <c r="I280" s="25">
        <v>4304459</v>
      </c>
      <c r="J280" s="25"/>
      <c r="L280" s="83">
        <v>71.599999999999994</v>
      </c>
      <c r="M280" s="83"/>
      <c r="N280" s="87">
        <f>A!$F280*0.08535</f>
        <v>30685.714799999998</v>
      </c>
      <c r="O280" s="1">
        <v>30686</v>
      </c>
      <c r="P280" s="83">
        <f t="shared" si="0"/>
        <v>67.651049774089103</v>
      </c>
      <c r="Q280" s="1">
        <v>367432</v>
      </c>
      <c r="R280" s="25"/>
      <c r="S280" s="25"/>
      <c r="T280" s="25"/>
      <c r="U280" s="25"/>
      <c r="V280" s="25"/>
      <c r="W280" s="25"/>
      <c r="X280" s="85">
        <f>A!N280-O280</f>
        <v>-0.28520000000207801</v>
      </c>
      <c r="Y280" s="86"/>
    </row>
    <row r="281" spans="1:25" ht="12.5" x14ac:dyDescent="0.25">
      <c r="A281" s="9">
        <v>36617</v>
      </c>
      <c r="B281" s="25">
        <v>4156</v>
      </c>
      <c r="C281" s="25"/>
      <c r="D281" s="25"/>
      <c r="E281" s="25"/>
      <c r="F281" s="25">
        <v>357753</v>
      </c>
      <c r="G281" s="25">
        <v>53833</v>
      </c>
      <c r="H281" s="25"/>
      <c r="I281" s="25">
        <v>4662212</v>
      </c>
      <c r="J281" s="25"/>
      <c r="L281" s="83">
        <v>70.7</v>
      </c>
      <c r="M281" s="83"/>
      <c r="N281" s="87">
        <f>A!$F281*0.08535</f>
        <v>30534.218549999998</v>
      </c>
      <c r="O281" s="1">
        <v>30534</v>
      </c>
      <c r="P281" s="83">
        <f t="shared" ref="P281:P344" si="1">(O281*2204.62262185)/1000000</f>
        <v>67.31594713556791</v>
      </c>
      <c r="Q281" s="1">
        <v>397816</v>
      </c>
      <c r="R281" s="25"/>
      <c r="S281" s="25"/>
      <c r="T281" s="25"/>
      <c r="U281" s="25"/>
      <c r="V281" s="25"/>
      <c r="W281" s="25"/>
      <c r="X281" s="85">
        <f>A!N281-O281</f>
        <v>0.21854999999777647</v>
      </c>
      <c r="Y281" s="86"/>
    </row>
    <row r="282" spans="1:25" ht="12.5" x14ac:dyDescent="0.25">
      <c r="A282" s="9">
        <v>36624</v>
      </c>
      <c r="B282" s="25">
        <v>3975</v>
      </c>
      <c r="C282" s="25"/>
      <c r="D282" s="25"/>
      <c r="E282" s="25"/>
      <c r="F282" s="25">
        <v>350037</v>
      </c>
      <c r="G282" s="25">
        <v>57808</v>
      </c>
      <c r="H282" s="25"/>
      <c r="I282" s="25">
        <v>5012249</v>
      </c>
      <c r="J282" s="25"/>
      <c r="L282" s="83">
        <v>69.3</v>
      </c>
      <c r="M282" s="83"/>
      <c r="N282" s="87">
        <f>A!$F282*0.08535</f>
        <v>29875.657949999997</v>
      </c>
      <c r="O282" s="1">
        <v>29876</v>
      </c>
      <c r="P282" s="83">
        <f t="shared" si="1"/>
        <v>65.865305450390593</v>
      </c>
      <c r="Q282" s="1">
        <v>427774</v>
      </c>
      <c r="R282" s="25"/>
      <c r="S282" s="25"/>
      <c r="T282" s="25"/>
      <c r="U282" s="25"/>
      <c r="V282" s="25"/>
      <c r="W282" s="25"/>
      <c r="X282" s="85">
        <f>A!N282-O282</f>
        <v>-0.34205000000292785</v>
      </c>
      <c r="Y282" s="86"/>
    </row>
    <row r="283" spans="1:25" ht="12.5" x14ac:dyDescent="0.25">
      <c r="A283" s="9">
        <v>36631</v>
      </c>
      <c r="B283" s="25">
        <v>3741</v>
      </c>
      <c r="C283" s="25"/>
      <c r="D283" s="25"/>
      <c r="E283" s="25"/>
      <c r="F283" s="25">
        <v>337517</v>
      </c>
      <c r="G283" s="25">
        <v>61549</v>
      </c>
      <c r="H283" s="25"/>
      <c r="I283" s="25">
        <v>5349766</v>
      </c>
      <c r="J283" s="25"/>
      <c r="L283" s="83">
        <v>67.400000000000006</v>
      </c>
      <c r="M283" s="83"/>
      <c r="N283" s="87">
        <f>A!$F283*0.08535</f>
        <v>28807.075949999999</v>
      </c>
      <c r="O283" s="1">
        <v>28807</v>
      </c>
      <c r="P283" s="83">
        <f t="shared" si="1"/>
        <v>63.508563867632958</v>
      </c>
      <c r="Q283" s="1">
        <v>456537</v>
      </c>
      <c r="R283" s="25"/>
      <c r="S283" s="25"/>
      <c r="T283" s="25"/>
      <c r="U283" s="25"/>
      <c r="V283" s="25"/>
      <c r="W283" s="25"/>
      <c r="X283" s="85">
        <f>A!N283-O283</f>
        <v>7.594999999855645E-2</v>
      </c>
      <c r="Y283" s="86"/>
    </row>
    <row r="284" spans="1:25" ht="12.5" x14ac:dyDescent="0.25">
      <c r="A284" s="9">
        <v>36638</v>
      </c>
      <c r="B284" s="25">
        <v>3640</v>
      </c>
      <c r="C284" s="25"/>
      <c r="D284" s="25"/>
      <c r="E284" s="25"/>
      <c r="F284" s="25">
        <v>324544</v>
      </c>
      <c r="G284" s="25">
        <v>65189</v>
      </c>
      <c r="H284" s="25"/>
      <c r="I284" s="25">
        <v>5674310</v>
      </c>
      <c r="J284" s="25"/>
      <c r="L284" s="83">
        <v>64.900000000000006</v>
      </c>
      <c r="M284" s="83"/>
      <c r="N284" s="87">
        <f>A!$F284*0.08535</f>
        <v>27699.830399999999</v>
      </c>
      <c r="O284" s="1">
        <v>27700</v>
      </c>
      <c r="P284" s="83">
        <f t="shared" si="1"/>
        <v>61.068046625245003</v>
      </c>
      <c r="Q284" s="1">
        <v>484361</v>
      </c>
      <c r="R284" s="25"/>
      <c r="S284" s="25"/>
      <c r="T284" s="25"/>
      <c r="U284" s="25"/>
      <c r="V284" s="25"/>
      <c r="W284" s="25"/>
      <c r="X284" s="85">
        <f>A!N284-O284</f>
        <v>-0.16960000000108266</v>
      </c>
      <c r="Y284" s="86"/>
    </row>
    <row r="285" spans="1:25" ht="12.5" x14ac:dyDescent="0.25">
      <c r="A285" s="9">
        <v>36645</v>
      </c>
      <c r="B285" s="25">
        <v>3865</v>
      </c>
      <c r="C285" s="25"/>
      <c r="D285" s="25"/>
      <c r="E285" s="25"/>
      <c r="F285" s="25">
        <v>344783</v>
      </c>
      <c r="G285" s="25">
        <v>69054</v>
      </c>
      <c r="H285" s="25"/>
      <c r="I285" s="25">
        <v>6019093</v>
      </c>
      <c r="J285" s="25"/>
      <c r="L285" s="83">
        <v>69.2</v>
      </c>
      <c r="M285" s="83"/>
      <c r="N285" s="87">
        <f>A!$F285*0.08535</f>
        <v>29427.229049999998</v>
      </c>
      <c r="O285" s="1">
        <v>29427</v>
      </c>
      <c r="P285" s="83">
        <f t="shared" si="1"/>
        <v>64.875429893179955</v>
      </c>
      <c r="Q285" s="1">
        <v>513722</v>
      </c>
      <c r="R285" s="25"/>
      <c r="S285" s="25"/>
      <c r="T285" s="25"/>
      <c r="U285" s="25"/>
      <c r="V285" s="25"/>
      <c r="W285" s="25"/>
      <c r="X285" s="85">
        <f>A!N285-O285</f>
        <v>0.22904999999809661</v>
      </c>
      <c r="Y285" s="86"/>
    </row>
    <row r="286" spans="1:25" ht="12.5" x14ac:dyDescent="0.25">
      <c r="A286" s="9">
        <v>36652</v>
      </c>
      <c r="B286" s="25">
        <v>3806</v>
      </c>
      <c r="C286" s="25"/>
      <c r="D286" s="25"/>
      <c r="E286" s="25"/>
      <c r="F286" s="25">
        <v>353821</v>
      </c>
      <c r="G286" s="25">
        <v>72860</v>
      </c>
      <c r="H286" s="25"/>
      <c r="I286" s="25">
        <v>6372914</v>
      </c>
      <c r="J286" s="25"/>
      <c r="L286" s="83">
        <v>70.400000000000006</v>
      </c>
      <c r="M286" s="83"/>
      <c r="N286" s="87">
        <f>A!$F286*0.08535</f>
        <v>30198.622349999998</v>
      </c>
      <c r="O286" s="1">
        <v>30199</v>
      </c>
      <c r="P286" s="83">
        <f t="shared" si="1"/>
        <v>66.577398557248159</v>
      </c>
      <c r="Q286" s="1">
        <v>543936</v>
      </c>
      <c r="R286" s="25"/>
      <c r="S286" s="25"/>
      <c r="T286" s="25"/>
      <c r="U286" s="25"/>
      <c r="V286" s="25"/>
      <c r="W286" s="25"/>
      <c r="X286" s="85">
        <f>A!N286-O286</f>
        <v>-0.37765000000217697</v>
      </c>
      <c r="Y286" s="86"/>
    </row>
    <row r="287" spans="1:25" ht="12.5" x14ac:dyDescent="0.25">
      <c r="A287" s="9">
        <v>36659</v>
      </c>
      <c r="B287" s="25">
        <v>3702</v>
      </c>
      <c r="C287" s="25"/>
      <c r="D287" s="25"/>
      <c r="E287" s="25"/>
      <c r="F287" s="25">
        <v>347907</v>
      </c>
      <c r="G287" s="25">
        <v>76562</v>
      </c>
      <c r="H287" s="25"/>
      <c r="I287" s="25">
        <v>6720821</v>
      </c>
      <c r="J287" s="25"/>
      <c r="L287" s="83">
        <v>69.5</v>
      </c>
      <c r="M287" s="83"/>
      <c r="N287" s="87">
        <f>A!$F287*0.08535</f>
        <v>29693.862449999997</v>
      </c>
      <c r="O287" s="1">
        <v>29694</v>
      </c>
      <c r="P287" s="83">
        <f t="shared" si="1"/>
        <v>65.464064133213896</v>
      </c>
      <c r="Q287" s="1">
        <v>573552</v>
      </c>
      <c r="R287" s="25"/>
      <c r="S287" s="25"/>
      <c r="T287" s="25"/>
      <c r="U287" s="25"/>
      <c r="V287" s="25"/>
      <c r="W287" s="25"/>
      <c r="X287" s="85">
        <f>A!N287-O287</f>
        <v>-0.13755000000310247</v>
      </c>
      <c r="Y287" s="86"/>
    </row>
    <row r="288" spans="1:25" ht="12.5" x14ac:dyDescent="0.25">
      <c r="A288" s="9">
        <v>36666</v>
      </c>
      <c r="B288" s="25">
        <v>2988</v>
      </c>
      <c r="C288" s="25"/>
      <c r="D288" s="25"/>
      <c r="E288" s="25"/>
      <c r="F288" s="25">
        <v>335449</v>
      </c>
      <c r="G288" s="1">
        <v>80200</v>
      </c>
      <c r="H288" s="25"/>
      <c r="I288" s="25">
        <v>7056270</v>
      </c>
      <c r="J288" s="25"/>
      <c r="L288" s="83">
        <v>67.099999999999994</v>
      </c>
      <c r="M288" s="83"/>
      <c r="N288" s="87">
        <f>A!$F288*0.08535</f>
        <v>28630.57215</v>
      </c>
      <c r="O288" s="1">
        <v>28631</v>
      </c>
      <c r="P288" s="83">
        <f t="shared" si="1"/>
        <v>63.120550286187353</v>
      </c>
      <c r="Q288" s="1">
        <v>602230</v>
      </c>
      <c r="R288" s="25"/>
      <c r="S288" s="25"/>
      <c r="T288" s="25"/>
      <c r="U288" s="25"/>
      <c r="V288" s="25"/>
      <c r="W288" s="25"/>
      <c r="X288" s="85">
        <f>A!N288-O288</f>
        <v>-0.42785000000003492</v>
      </c>
      <c r="Y288" s="86"/>
    </row>
    <row r="289" spans="1:25" ht="12.5" x14ac:dyDescent="0.25">
      <c r="A289" s="9">
        <v>36673</v>
      </c>
      <c r="B289" s="25">
        <v>3373</v>
      </c>
      <c r="C289" s="25"/>
      <c r="D289" s="25"/>
      <c r="E289" s="25"/>
      <c r="F289" s="25">
        <v>301702</v>
      </c>
      <c r="G289" s="25">
        <v>83573</v>
      </c>
      <c r="H289" s="25"/>
      <c r="I289" s="25">
        <v>7357972</v>
      </c>
      <c r="J289" s="25"/>
      <c r="L289" s="83">
        <v>60.8</v>
      </c>
      <c r="M289" s="83"/>
      <c r="N289" s="87">
        <f>A!$F289*0.08535</f>
        <v>25750.2657</v>
      </c>
      <c r="O289" s="1">
        <v>25750</v>
      </c>
      <c r="P289" s="83">
        <f t="shared" si="1"/>
        <v>56.769032512637501</v>
      </c>
      <c r="Q289" s="1">
        <v>628005</v>
      </c>
      <c r="R289" s="25"/>
      <c r="S289" s="25"/>
      <c r="T289" s="25"/>
      <c r="U289" s="25"/>
      <c r="V289" s="25"/>
      <c r="W289" s="25"/>
      <c r="X289" s="85">
        <f>A!N289-O289</f>
        <v>0.26569999999992433</v>
      </c>
      <c r="Y289" s="86"/>
    </row>
    <row r="290" spans="1:25" ht="12.5" x14ac:dyDescent="0.25">
      <c r="A290" s="9">
        <v>36680</v>
      </c>
      <c r="B290" s="25">
        <v>3682</v>
      </c>
      <c r="C290" s="25"/>
      <c r="D290" s="25"/>
      <c r="E290" s="25"/>
      <c r="F290" s="25">
        <v>346011</v>
      </c>
      <c r="G290" s="25">
        <f>IF(A!B290&gt;0,G289+A!B290," ")</f>
        <v>87255</v>
      </c>
      <c r="H290" s="25"/>
      <c r="I290" s="25">
        <v>7703983</v>
      </c>
      <c r="J290" s="25"/>
      <c r="L290" s="83">
        <v>65.8</v>
      </c>
      <c r="M290" s="83"/>
      <c r="N290" s="87">
        <f>A!$F290*0.08535</f>
        <v>29532.038849999997</v>
      </c>
      <c r="O290" s="1">
        <v>28501</v>
      </c>
      <c r="P290" s="83">
        <f t="shared" si="1"/>
        <v>62.833949345346852</v>
      </c>
      <c r="Q290" s="1">
        <v>656512</v>
      </c>
      <c r="R290" s="25"/>
      <c r="S290" s="25"/>
      <c r="T290" s="25"/>
      <c r="U290" s="25"/>
      <c r="V290" s="25"/>
      <c r="W290" s="25"/>
      <c r="X290" s="85">
        <f>A!N290-O290</f>
        <v>1031.0388499999972</v>
      </c>
      <c r="Y290" s="86"/>
    </row>
    <row r="291" spans="1:25" ht="12.5" x14ac:dyDescent="0.25">
      <c r="A291" s="9">
        <v>36687</v>
      </c>
      <c r="B291" s="25">
        <v>3278</v>
      </c>
      <c r="C291" s="25"/>
      <c r="D291" s="25"/>
      <c r="E291" s="25"/>
      <c r="F291" s="25">
        <v>340455</v>
      </c>
      <c r="G291" s="25">
        <f>IF(A!B291&gt;0,G290+A!B291," ")</f>
        <v>90533</v>
      </c>
      <c r="H291" s="25"/>
      <c r="I291" s="25">
        <v>8044438</v>
      </c>
      <c r="J291" s="25"/>
      <c r="L291" s="83">
        <v>67.5</v>
      </c>
      <c r="M291" s="83"/>
      <c r="N291" s="87">
        <f>A!$F291*0.08535</f>
        <v>29057.83425</v>
      </c>
      <c r="O291" s="1">
        <v>29058</v>
      </c>
      <c r="P291" s="83">
        <f t="shared" si="1"/>
        <v>64.061924145717299</v>
      </c>
      <c r="Q291" s="1">
        <v>686641</v>
      </c>
      <c r="R291" s="25"/>
      <c r="S291" s="25"/>
      <c r="T291" s="25"/>
      <c r="U291" s="25"/>
      <c r="V291" s="25"/>
      <c r="W291" s="25"/>
      <c r="X291" s="85">
        <f>A!N291-O291</f>
        <v>-0.16575000000011642</v>
      </c>
      <c r="Y291" s="86"/>
    </row>
    <row r="292" spans="1:25" ht="12.5" x14ac:dyDescent="0.25">
      <c r="A292" s="9">
        <v>36694</v>
      </c>
      <c r="B292" s="25">
        <v>3046</v>
      </c>
      <c r="C292" s="25"/>
      <c r="D292" s="25"/>
      <c r="E292" s="25"/>
      <c r="F292" s="25">
        <v>348877</v>
      </c>
      <c r="G292" s="25">
        <f>IF(A!B292&gt;0,G291+A!B292," ")</f>
        <v>93579</v>
      </c>
      <c r="H292" s="25"/>
      <c r="I292" s="25">
        <v>8393315</v>
      </c>
      <c r="J292" s="25"/>
      <c r="L292" s="83">
        <v>69.2</v>
      </c>
      <c r="M292" s="83"/>
      <c r="N292" s="87">
        <f>A!$F292*0.08535</f>
        <v>29776.651949999999</v>
      </c>
      <c r="O292" s="1">
        <v>29777</v>
      </c>
      <c r="P292" s="83">
        <f t="shared" si="1"/>
        <v>65.647047810827445</v>
      </c>
      <c r="Q292" s="1">
        <v>716343</v>
      </c>
      <c r="R292" s="25"/>
      <c r="S292" s="25"/>
      <c r="T292" s="25"/>
      <c r="U292" s="25"/>
      <c r="V292" s="25"/>
      <c r="W292" s="25"/>
      <c r="X292" s="85">
        <f>A!N292-O292</f>
        <v>-0.34805000000051223</v>
      </c>
      <c r="Y292" s="86"/>
    </row>
    <row r="293" spans="1:25" ht="12.5" x14ac:dyDescent="0.25">
      <c r="A293" s="9">
        <v>36701</v>
      </c>
      <c r="B293" s="25">
        <v>3081</v>
      </c>
      <c r="C293" s="25"/>
      <c r="D293" s="25"/>
      <c r="E293" s="25"/>
      <c r="F293" s="25">
        <v>327057</v>
      </c>
      <c r="G293" s="25">
        <f>IF(A!B293&gt;0,G292+A!B293," ")</f>
        <v>96660</v>
      </c>
      <c r="H293" s="25"/>
      <c r="I293" s="25">
        <v>8720372</v>
      </c>
      <c r="J293" s="25"/>
      <c r="L293" s="83">
        <v>65.099999999999994</v>
      </c>
      <c r="M293" s="83"/>
      <c r="N293" s="87">
        <f>A!$F293*0.08535</f>
        <v>27914.31495</v>
      </c>
      <c r="O293" s="1">
        <v>27937</v>
      </c>
      <c r="P293" s="83">
        <f t="shared" si="1"/>
        <v>61.590542186623452</v>
      </c>
      <c r="Q293" s="1">
        <v>744337</v>
      </c>
      <c r="R293" s="25"/>
      <c r="S293" s="25"/>
      <c r="T293" s="25"/>
      <c r="U293" s="25"/>
      <c r="V293" s="25"/>
      <c r="W293" s="25"/>
      <c r="X293" s="85">
        <f>A!N293-O293</f>
        <v>-22.685050000000047</v>
      </c>
      <c r="Y293" s="86"/>
    </row>
    <row r="294" spans="1:25" ht="12.5" x14ac:dyDescent="0.25">
      <c r="A294" s="9">
        <v>36708</v>
      </c>
      <c r="B294" s="25">
        <v>3064</v>
      </c>
      <c r="C294" s="25"/>
      <c r="D294" s="25"/>
      <c r="E294" s="25"/>
      <c r="F294" s="25">
        <v>315603</v>
      </c>
      <c r="G294" s="25">
        <f>IF(A!B294&gt;0,G293+A!B294," ")</f>
        <v>99724</v>
      </c>
      <c r="H294" s="25"/>
      <c r="I294" s="25">
        <v>9035975</v>
      </c>
      <c r="J294" s="25"/>
      <c r="L294" s="83">
        <v>63.5</v>
      </c>
      <c r="M294" s="83"/>
      <c r="N294" s="87">
        <f>A!$F294*0.08535</f>
        <v>26936.716049999999</v>
      </c>
      <c r="O294" s="1">
        <v>26937</v>
      </c>
      <c r="P294" s="83">
        <f t="shared" si="1"/>
        <v>59.385919564773452</v>
      </c>
      <c r="Q294" s="1">
        <v>771223</v>
      </c>
      <c r="R294" s="25"/>
      <c r="S294" s="25"/>
      <c r="T294" s="25"/>
      <c r="U294" s="25"/>
      <c r="V294" s="25"/>
      <c r="W294" s="25"/>
      <c r="X294" s="85">
        <f>A!N294-O294</f>
        <v>-0.28395000000091386</v>
      </c>
      <c r="Y294" s="86"/>
    </row>
    <row r="295" spans="1:25" ht="12.5" x14ac:dyDescent="0.25">
      <c r="A295" s="9">
        <v>36715</v>
      </c>
      <c r="B295" s="25">
        <v>3150</v>
      </c>
      <c r="C295" s="25"/>
      <c r="D295" s="25"/>
      <c r="E295" s="25"/>
      <c r="F295" s="25">
        <v>345752</v>
      </c>
      <c r="G295" s="25">
        <f>IF(A!B295&gt;0,G294+A!B295," ")</f>
        <v>102874</v>
      </c>
      <c r="H295" s="25"/>
      <c r="I295" s="25">
        <v>9381727</v>
      </c>
      <c r="J295" s="25"/>
      <c r="L295" s="83">
        <v>69.8</v>
      </c>
      <c r="M295" s="83"/>
      <c r="N295" s="87">
        <f>A!$F295*0.08535</f>
        <v>29509.933199999999</v>
      </c>
      <c r="O295" s="1">
        <v>29510</v>
      </c>
      <c r="P295" s="83">
        <f t="shared" si="1"/>
        <v>65.058413570793505</v>
      </c>
      <c r="Q295" s="1">
        <v>800668</v>
      </c>
      <c r="R295" s="25"/>
      <c r="S295" s="25"/>
      <c r="T295" s="25"/>
      <c r="U295" s="25"/>
      <c r="V295" s="25"/>
      <c r="W295" s="25"/>
      <c r="X295" s="85">
        <f>A!N295-O295</f>
        <v>-6.6800000000512227E-2</v>
      </c>
      <c r="Y295" s="86"/>
    </row>
    <row r="296" spans="1:25" ht="12.5" x14ac:dyDescent="0.25">
      <c r="A296" s="9">
        <v>36722</v>
      </c>
      <c r="B296" s="25">
        <v>3840</v>
      </c>
      <c r="C296" s="25"/>
      <c r="D296" s="25"/>
      <c r="E296" s="25"/>
      <c r="F296" s="25">
        <v>345752</v>
      </c>
      <c r="G296" s="25">
        <f>IF(A!B296&gt;0,G295+A!B296," ")</f>
        <v>106714</v>
      </c>
      <c r="H296" s="25"/>
      <c r="I296" s="25">
        <v>9727479</v>
      </c>
      <c r="J296" s="25"/>
      <c r="L296" s="83">
        <v>69.599999999999994</v>
      </c>
      <c r="M296" s="83"/>
      <c r="N296" s="87">
        <f>A!$F296*0.08535</f>
        <v>29509.933199999999</v>
      </c>
      <c r="O296" s="1">
        <v>29510</v>
      </c>
      <c r="P296" s="83">
        <f t="shared" si="1"/>
        <v>65.058413570793505</v>
      </c>
      <c r="Q296" s="1">
        <v>830199</v>
      </c>
      <c r="R296" s="25"/>
      <c r="S296" s="25"/>
      <c r="T296" s="25"/>
      <c r="U296" s="25"/>
      <c r="V296" s="25"/>
      <c r="W296" s="25"/>
      <c r="X296" s="85">
        <f>A!N296-O296</f>
        <v>-6.6800000000512227E-2</v>
      </c>
      <c r="Y296" s="86"/>
    </row>
    <row r="297" spans="1:25" ht="12.5" x14ac:dyDescent="0.25">
      <c r="A297" s="9">
        <v>36729</v>
      </c>
      <c r="B297" s="25">
        <v>2080</v>
      </c>
      <c r="C297" s="25"/>
      <c r="D297" s="25"/>
      <c r="E297" s="25"/>
      <c r="F297" s="25">
        <v>347893</v>
      </c>
      <c r="G297" s="25">
        <f>IF(A!B297&gt;0,G296+A!B297," ")</f>
        <v>108794</v>
      </c>
      <c r="H297" s="25"/>
      <c r="I297" s="25">
        <v>10075372</v>
      </c>
      <c r="J297" s="25"/>
      <c r="L297" s="83">
        <v>70.2</v>
      </c>
      <c r="M297" s="83"/>
      <c r="N297" s="87">
        <f>A!$F297*0.08535</f>
        <v>29692.667549999998</v>
      </c>
      <c r="O297" s="1">
        <v>29693</v>
      </c>
      <c r="P297" s="83">
        <f t="shared" si="1"/>
        <v>65.461859510592049</v>
      </c>
      <c r="Q297" s="1">
        <v>859987</v>
      </c>
      <c r="R297" s="25"/>
      <c r="S297" s="25"/>
      <c r="T297" s="25"/>
      <c r="U297" s="25"/>
      <c r="V297" s="25"/>
      <c r="W297" s="25"/>
      <c r="X297" s="85">
        <f>A!N297-O297</f>
        <v>-0.33245000000169966</v>
      </c>
      <c r="Y297" s="86"/>
    </row>
    <row r="298" spans="1:25" ht="12.5" x14ac:dyDescent="0.25">
      <c r="A298" s="9">
        <v>36736</v>
      </c>
      <c r="B298" s="25">
        <v>3604</v>
      </c>
      <c r="C298" s="25"/>
      <c r="D298" s="25"/>
      <c r="E298" s="25"/>
      <c r="F298" s="25">
        <v>346048</v>
      </c>
      <c r="G298" s="25">
        <f>IF(A!B298&gt;0,G297+A!B298," ")</f>
        <v>112398</v>
      </c>
      <c r="H298" s="25"/>
      <c r="I298" s="25">
        <v>10421420</v>
      </c>
      <c r="J298" s="25"/>
      <c r="L298" s="83">
        <v>69.8</v>
      </c>
      <c r="M298" s="83"/>
      <c r="N298" s="87">
        <f>A!$F298*0.08535</f>
        <v>29535.196799999998</v>
      </c>
      <c r="O298" s="1">
        <v>29535</v>
      </c>
      <c r="P298" s="83">
        <f t="shared" si="1"/>
        <v>65.11352913633975</v>
      </c>
      <c r="Q298" s="1">
        <v>889518</v>
      </c>
      <c r="R298" s="25"/>
      <c r="S298" s="25"/>
      <c r="T298" s="25"/>
      <c r="U298" s="25"/>
      <c r="V298" s="25"/>
      <c r="W298" s="25"/>
      <c r="X298" s="85">
        <f>A!N298-O298</f>
        <v>0.19679999999789288</v>
      </c>
      <c r="Y298" s="86"/>
    </row>
    <row r="299" spans="1:25" ht="12.5" x14ac:dyDescent="0.25">
      <c r="A299" s="9">
        <v>36743</v>
      </c>
      <c r="B299" s="25">
        <v>3672</v>
      </c>
      <c r="C299" s="25"/>
      <c r="D299" s="25"/>
      <c r="E299" s="25"/>
      <c r="F299" s="25">
        <v>352187</v>
      </c>
      <c r="G299" s="25">
        <f>IF(A!B299&gt;0,G298+A!B299," ")</f>
        <v>116070</v>
      </c>
      <c r="H299" s="25"/>
      <c r="I299" s="25">
        <v>10773607</v>
      </c>
      <c r="J299" s="25"/>
      <c r="L299" s="83">
        <v>70.599999999999994</v>
      </c>
      <c r="M299" s="83"/>
      <c r="N299" s="87">
        <f>A!$F299*0.08535</f>
        <v>30059.160449999999</v>
      </c>
      <c r="O299" s="1">
        <v>30059</v>
      </c>
      <c r="P299" s="83">
        <f t="shared" si="1"/>
        <v>66.268751390189152</v>
      </c>
      <c r="Q299" s="1">
        <v>919561</v>
      </c>
      <c r="R299" s="25"/>
      <c r="S299" s="25"/>
      <c r="T299" s="25"/>
      <c r="U299" s="25"/>
      <c r="V299" s="25"/>
      <c r="W299" s="25"/>
      <c r="X299" s="85">
        <f>A!N299-O299</f>
        <v>0.16044999999940046</v>
      </c>
      <c r="Y299" s="86"/>
    </row>
    <row r="300" spans="1:25" ht="12.5" x14ac:dyDescent="0.25">
      <c r="A300" s="9">
        <v>36750</v>
      </c>
      <c r="B300" s="25">
        <v>3231</v>
      </c>
      <c r="C300" s="25"/>
      <c r="D300" s="25"/>
      <c r="E300" s="25"/>
      <c r="F300" s="25">
        <v>323819</v>
      </c>
      <c r="G300" s="25">
        <f>IF(A!B300&gt;0,G299+A!B300," ")</f>
        <v>119301</v>
      </c>
      <c r="H300" s="25"/>
      <c r="I300" s="25">
        <v>11097426</v>
      </c>
      <c r="J300" s="25"/>
      <c r="L300" s="83">
        <v>65.3</v>
      </c>
      <c r="M300" s="83"/>
      <c r="N300" s="87">
        <f>A!$F300*0.08535</f>
        <v>27637.951649999999</v>
      </c>
      <c r="O300" s="1">
        <v>27638</v>
      </c>
      <c r="P300" s="83">
        <f t="shared" si="1"/>
        <v>60.931360022690306</v>
      </c>
      <c r="Q300" s="1">
        <v>947214</v>
      </c>
      <c r="R300" s="25"/>
      <c r="S300" s="25"/>
      <c r="T300" s="25"/>
      <c r="U300" s="25"/>
      <c r="V300" s="25"/>
      <c r="W300" s="25"/>
      <c r="X300" s="85">
        <f>A!N300-O300</f>
        <v>-4.8350000000937143E-2</v>
      </c>
      <c r="Y300" s="86"/>
    </row>
    <row r="301" spans="1:25" x14ac:dyDescent="0.3">
      <c r="A301" s="9">
        <v>36757</v>
      </c>
      <c r="B301" s="25">
        <v>3362</v>
      </c>
      <c r="C301" s="24"/>
      <c r="D301" s="25"/>
      <c r="E301" s="25"/>
      <c r="F301" s="24">
        <v>387598</v>
      </c>
      <c r="G301" s="25">
        <f>IF(A!B301&gt;0,G300+A!B301," ")</f>
        <v>122663</v>
      </c>
      <c r="H301" s="25"/>
      <c r="I301" s="24">
        <v>11485024</v>
      </c>
      <c r="J301" s="25"/>
      <c r="L301" s="83">
        <v>72.2</v>
      </c>
      <c r="M301" s="83"/>
      <c r="N301" s="87">
        <f>A!$F301*0.08535</f>
        <v>33081.489300000001</v>
      </c>
      <c r="O301" s="1">
        <v>30532</v>
      </c>
      <c r="P301" s="83">
        <f t="shared" si="1"/>
        <v>67.311537890324203</v>
      </c>
      <c r="Q301" s="1">
        <v>977684</v>
      </c>
      <c r="R301" s="25"/>
      <c r="S301" s="25"/>
      <c r="T301" s="25"/>
      <c r="U301" s="25"/>
      <c r="V301" s="25"/>
      <c r="W301" s="25"/>
      <c r="X301" s="85">
        <f>A!N301-O301</f>
        <v>2549.4893000000011</v>
      </c>
      <c r="Y301" s="86"/>
    </row>
    <row r="302" spans="1:25" ht="12.5" x14ac:dyDescent="0.25">
      <c r="A302" s="9">
        <v>36764</v>
      </c>
      <c r="B302" s="25">
        <v>3622</v>
      </c>
      <c r="C302" s="25"/>
      <c r="D302" s="25"/>
      <c r="E302" s="25"/>
      <c r="F302" s="25">
        <v>328880</v>
      </c>
      <c r="G302" s="25">
        <f>IF(A!B302&gt;0,G301+A!B302," ")</f>
        <v>126285</v>
      </c>
      <c r="H302" s="25"/>
      <c r="I302" s="25">
        <v>11813904</v>
      </c>
      <c r="J302" s="25"/>
      <c r="L302" s="83">
        <v>72</v>
      </c>
      <c r="M302" s="83"/>
      <c r="N302" s="87">
        <f>A!$F302*0.08535</f>
        <v>28069.907999999999</v>
      </c>
      <c r="O302" s="1">
        <v>28070</v>
      </c>
      <c r="P302" s="83">
        <f t="shared" si="1"/>
        <v>61.883756995329499</v>
      </c>
      <c r="Q302" s="1">
        <v>1005764</v>
      </c>
      <c r="R302" s="25"/>
      <c r="S302" s="25"/>
      <c r="T302" s="25"/>
      <c r="U302" s="25"/>
      <c r="V302" s="25"/>
      <c r="W302" s="25"/>
      <c r="X302" s="85">
        <f>A!N302-O302</f>
        <v>-9.2000000000552973E-2</v>
      </c>
      <c r="Y302" s="86"/>
    </row>
    <row r="303" spans="1:25" ht="12.5" x14ac:dyDescent="0.25">
      <c r="A303" s="9">
        <v>36771</v>
      </c>
      <c r="B303" s="25">
        <v>3656</v>
      </c>
      <c r="C303" s="25"/>
      <c r="D303" s="25"/>
      <c r="E303" s="25"/>
      <c r="F303" s="25">
        <v>367953</v>
      </c>
      <c r="G303" s="25">
        <f>IF(A!B303&gt;0,G302+A!B303," ")</f>
        <v>129941</v>
      </c>
      <c r="H303" s="25"/>
      <c r="I303" s="25">
        <v>12181857</v>
      </c>
      <c r="J303" s="25"/>
      <c r="L303" s="83">
        <v>73.099999999999994</v>
      </c>
      <c r="M303" s="83"/>
      <c r="N303" s="87">
        <f>A!$F303*0.08535</f>
        <v>31404.788549999997</v>
      </c>
      <c r="O303" s="88">
        <f>Q303-Q302</f>
        <v>31388</v>
      </c>
      <c r="P303" s="83">
        <f t="shared" si="1"/>
        <v>69.198694854627803</v>
      </c>
      <c r="Q303" s="89">
        <f>Q304-O304</f>
        <v>1037152</v>
      </c>
      <c r="R303" s="25"/>
      <c r="S303" s="25"/>
      <c r="T303" s="25"/>
      <c r="U303" s="25"/>
      <c r="V303" s="25"/>
      <c r="W303" s="25"/>
      <c r="X303" s="85">
        <f>A!N303-O303</f>
        <v>16.788549999997485</v>
      </c>
      <c r="Y303" s="86"/>
    </row>
    <row r="304" spans="1:25" ht="12.5" x14ac:dyDescent="0.25">
      <c r="A304" s="9">
        <v>36778</v>
      </c>
      <c r="B304" s="25">
        <v>3263</v>
      </c>
      <c r="C304" s="25"/>
      <c r="D304" s="25"/>
      <c r="E304" s="25"/>
      <c r="F304" s="25">
        <v>313246</v>
      </c>
      <c r="G304" s="25">
        <v>133204</v>
      </c>
      <c r="H304" s="25"/>
      <c r="I304" s="25">
        <v>12495103</v>
      </c>
      <c r="J304" s="25"/>
      <c r="L304" s="83">
        <v>62.2</v>
      </c>
      <c r="M304" s="83"/>
      <c r="N304" s="87">
        <f>A!$F304*0.08535</f>
        <v>26735.5461</v>
      </c>
      <c r="O304" s="1">
        <v>26736</v>
      </c>
      <c r="P304" s="83">
        <f t="shared" si="1"/>
        <v>58.942790417781602</v>
      </c>
      <c r="Q304" s="1">
        <v>1063888</v>
      </c>
      <c r="R304" s="25"/>
      <c r="S304" s="25"/>
      <c r="T304" s="25"/>
      <c r="U304" s="25"/>
      <c r="V304" s="25"/>
      <c r="W304" s="25"/>
      <c r="X304" s="85">
        <f>A!N304-O304</f>
        <v>-0.45390000000043074</v>
      </c>
      <c r="Y304" s="86"/>
    </row>
    <row r="305" spans="1:25" ht="12.5" x14ac:dyDescent="0.25">
      <c r="A305" s="9">
        <v>36785</v>
      </c>
      <c r="B305" s="25">
        <v>3597</v>
      </c>
      <c r="C305" s="25"/>
      <c r="D305" s="25"/>
      <c r="E305" s="25"/>
      <c r="F305" s="25">
        <v>377294</v>
      </c>
      <c r="G305" s="25">
        <f>IF(A!B305&gt;0,G304+A!B305," ")</f>
        <v>136801</v>
      </c>
      <c r="H305" s="25"/>
      <c r="I305" s="25">
        <v>12872397</v>
      </c>
      <c r="J305" s="25"/>
      <c r="L305" s="83">
        <v>75</v>
      </c>
      <c r="M305" s="83"/>
      <c r="N305" s="87">
        <f>A!$F305*0.08535</f>
        <v>32202.042899999997</v>
      </c>
      <c r="O305" s="88">
        <f>Q305-Q304</f>
        <v>32262</v>
      </c>
      <c r="P305" s="83">
        <f t="shared" si="1"/>
        <v>71.125535026124695</v>
      </c>
      <c r="Q305" s="89">
        <f>Q306-O306</f>
        <v>1096150</v>
      </c>
      <c r="R305" s="25"/>
      <c r="S305" s="25"/>
      <c r="T305" s="25"/>
      <c r="U305" s="25"/>
      <c r="V305" s="25"/>
      <c r="W305" s="25"/>
      <c r="X305" s="85">
        <f>A!N305-O305</f>
        <v>-59.957100000003265</v>
      </c>
      <c r="Y305" s="86"/>
    </row>
    <row r="306" spans="1:25" ht="12.5" x14ac:dyDescent="0.25">
      <c r="A306" s="9">
        <v>36792</v>
      </c>
      <c r="B306" s="25">
        <v>3602</v>
      </c>
      <c r="C306" s="25"/>
      <c r="D306" s="25"/>
      <c r="E306" s="25"/>
      <c r="F306" s="25">
        <v>372595</v>
      </c>
      <c r="G306" s="25">
        <f>IF(A!B306&gt;0,G305+A!B306," ")</f>
        <v>140403</v>
      </c>
      <c r="H306" s="25"/>
      <c r="I306" s="25">
        <v>13244992</v>
      </c>
      <c r="J306" s="25"/>
      <c r="L306" s="83">
        <v>74.2</v>
      </c>
      <c r="M306" s="83"/>
      <c r="N306" s="87">
        <f>A!$F306*0.08535</f>
        <v>31800.983249999997</v>
      </c>
      <c r="O306" s="1">
        <v>31750</v>
      </c>
      <c r="P306" s="83">
        <f t="shared" si="1"/>
        <v>69.996768243737506</v>
      </c>
      <c r="Q306" s="1">
        <v>1127900</v>
      </c>
      <c r="R306" s="25"/>
      <c r="S306" s="25"/>
      <c r="T306" s="25"/>
      <c r="U306" s="25"/>
      <c r="V306" s="25"/>
      <c r="W306" s="25"/>
      <c r="X306" s="85">
        <f>A!N306-O306</f>
        <v>50.983249999997497</v>
      </c>
      <c r="Y306" s="86"/>
    </row>
    <row r="307" spans="1:25" ht="12.5" x14ac:dyDescent="0.25">
      <c r="A307" s="9">
        <v>36799</v>
      </c>
      <c r="B307" s="25">
        <v>3597</v>
      </c>
      <c r="C307" s="25"/>
      <c r="D307" s="25"/>
      <c r="E307" s="25"/>
      <c r="F307" s="25">
        <v>367761</v>
      </c>
      <c r="G307" s="25">
        <v>143621</v>
      </c>
      <c r="H307" s="25"/>
      <c r="I307" s="25">
        <v>13612753</v>
      </c>
      <c r="J307" s="25"/>
      <c r="L307" s="83">
        <v>73.8</v>
      </c>
      <c r="M307" s="83"/>
      <c r="N307" s="87">
        <f>A!$F307*0.08535</f>
        <v>31388.40135</v>
      </c>
      <c r="O307" s="1">
        <v>31388</v>
      </c>
      <c r="P307" s="83">
        <f t="shared" si="1"/>
        <v>69.198694854627803</v>
      </c>
      <c r="Q307" s="1">
        <v>1159224</v>
      </c>
      <c r="R307" s="25"/>
      <c r="S307" s="25"/>
      <c r="T307" s="25"/>
      <c r="U307" s="25"/>
      <c r="V307" s="25"/>
      <c r="W307" s="25"/>
      <c r="X307" s="85">
        <f>A!N307-O307</f>
        <v>0.40135000000009313</v>
      </c>
      <c r="Y307" s="86"/>
    </row>
    <row r="308" spans="1:25" ht="12.5" x14ac:dyDescent="0.25">
      <c r="A308" s="9">
        <v>36806</v>
      </c>
      <c r="B308" s="25">
        <v>3447</v>
      </c>
      <c r="C308" s="25"/>
      <c r="D308" s="25"/>
      <c r="E308" s="25"/>
      <c r="F308" s="25">
        <v>378850</v>
      </c>
      <c r="G308" s="25">
        <f>IF(A!B308&gt;0,G307+A!B308," ")</f>
        <v>147068</v>
      </c>
      <c r="H308" s="25"/>
      <c r="I308" s="25">
        <v>13991603</v>
      </c>
      <c r="J308" s="25"/>
      <c r="L308" s="83">
        <v>76.3</v>
      </c>
      <c r="M308" s="83"/>
      <c r="N308" s="87">
        <f>A!$F308*0.08535</f>
        <v>32334.8475</v>
      </c>
      <c r="O308" s="1">
        <v>32335</v>
      </c>
      <c r="P308" s="83">
        <f t="shared" si="1"/>
        <v>71.286472477519752</v>
      </c>
      <c r="Q308" s="1">
        <v>1191657</v>
      </c>
      <c r="R308" s="25"/>
      <c r="S308" s="25"/>
      <c r="T308" s="25"/>
      <c r="U308" s="25"/>
      <c r="V308" s="25"/>
      <c r="W308" s="25"/>
      <c r="X308" s="85">
        <f>A!N308-O308</f>
        <v>-0.15250000000014552</v>
      </c>
      <c r="Y308" s="86"/>
    </row>
    <row r="309" spans="1:25" ht="12.5" x14ac:dyDescent="0.25">
      <c r="A309" s="9">
        <v>36813</v>
      </c>
      <c r="B309" s="25">
        <v>2756</v>
      </c>
      <c r="C309" s="25"/>
      <c r="D309" s="25"/>
      <c r="E309" s="25"/>
      <c r="F309" s="25">
        <v>319182</v>
      </c>
      <c r="G309" s="25">
        <f>IF(A!B309&gt;0,G308+A!B309," ")</f>
        <v>149824</v>
      </c>
      <c r="H309" s="25"/>
      <c r="I309" s="25">
        <v>14310785</v>
      </c>
      <c r="J309" s="25"/>
      <c r="L309" s="83">
        <v>64.900000000000006</v>
      </c>
      <c r="M309" s="83"/>
      <c r="N309" s="87">
        <f>A!$F309*0.08535</f>
        <v>27242.183699999998</v>
      </c>
      <c r="O309" s="1">
        <v>27242</v>
      </c>
      <c r="P309" s="83">
        <f t="shared" si="1"/>
        <v>60.058329464437698</v>
      </c>
      <c r="Q309" s="1">
        <v>1218883</v>
      </c>
      <c r="R309" s="25"/>
      <c r="S309" s="25"/>
      <c r="T309" s="25"/>
      <c r="U309" s="25"/>
      <c r="V309" s="25"/>
      <c r="W309" s="25"/>
      <c r="X309" s="85">
        <f>A!N309-O309</f>
        <v>0.18369999999777065</v>
      </c>
      <c r="Y309" s="86"/>
    </row>
    <row r="310" spans="1:25" ht="12.5" x14ac:dyDescent="0.25">
      <c r="A310" s="9">
        <v>36820</v>
      </c>
      <c r="B310" s="25">
        <v>3512</v>
      </c>
      <c r="C310" s="25"/>
      <c r="D310" s="25"/>
      <c r="E310" s="25"/>
      <c r="F310" s="25">
        <v>389995</v>
      </c>
      <c r="G310" s="25">
        <f>IF(A!B310&gt;0,G309+A!B310," ")</f>
        <v>153336</v>
      </c>
      <c r="H310" s="25"/>
      <c r="I310" s="25">
        <v>14700780</v>
      </c>
      <c r="J310" s="25"/>
      <c r="L310" s="83">
        <v>78.400000000000006</v>
      </c>
      <c r="M310" s="83"/>
      <c r="N310" s="87">
        <f>A!$F310*0.08535</f>
        <v>33286.073250000001</v>
      </c>
      <c r="O310" s="1">
        <v>33286</v>
      </c>
      <c r="P310" s="83">
        <f t="shared" si="1"/>
        <v>73.383068590899114</v>
      </c>
      <c r="Q310" s="1">
        <v>1252255</v>
      </c>
      <c r="R310" s="25"/>
      <c r="S310" s="25"/>
      <c r="T310" s="25"/>
      <c r="U310" s="25"/>
      <c r="V310" s="25"/>
      <c r="W310" s="25"/>
      <c r="X310" s="85">
        <f>A!N310-O310</f>
        <v>7.3250000001280569E-2</v>
      </c>
      <c r="Y310" s="86"/>
    </row>
    <row r="311" spans="1:25" ht="12.5" x14ac:dyDescent="0.25">
      <c r="A311" s="9">
        <v>36827</v>
      </c>
      <c r="B311" s="25">
        <v>3414</v>
      </c>
      <c r="C311" s="25"/>
      <c r="D311" s="25"/>
      <c r="E311" s="25"/>
      <c r="F311" s="25">
        <v>392393</v>
      </c>
      <c r="G311" s="25">
        <f>IF(A!B311&gt;0,G310+A!B311," ")</f>
        <v>156750</v>
      </c>
      <c r="H311" s="25"/>
      <c r="I311" s="25">
        <v>15093173</v>
      </c>
      <c r="J311" s="25"/>
      <c r="L311" s="83">
        <v>79.099999999999994</v>
      </c>
      <c r="M311" s="83"/>
      <c r="N311" s="87">
        <f>A!$F311*0.08535</f>
        <v>33490.742549999995</v>
      </c>
      <c r="O311" s="1">
        <v>33491</v>
      </c>
      <c r="P311" s="83">
        <f t="shared" si="1"/>
        <v>73.83501622837835</v>
      </c>
      <c r="Q311" s="1">
        <v>1285627</v>
      </c>
      <c r="R311" s="25"/>
      <c r="S311" s="25"/>
      <c r="T311" s="25"/>
      <c r="U311" s="25"/>
      <c r="V311" s="25"/>
      <c r="W311" s="25"/>
      <c r="X311" s="85">
        <f>A!N311-O311</f>
        <v>-0.25745000000461005</v>
      </c>
      <c r="Y311" s="86"/>
    </row>
    <row r="312" spans="1:25" ht="12.5" x14ac:dyDescent="0.25">
      <c r="A312" s="9">
        <v>36834</v>
      </c>
      <c r="B312" s="25">
        <v>3387</v>
      </c>
      <c r="C312" s="25"/>
      <c r="D312" s="25"/>
      <c r="E312" s="25"/>
      <c r="F312" s="25">
        <v>393877</v>
      </c>
      <c r="G312" s="25">
        <f>IF(A!B312&gt;0,G311+A!B312," ")</f>
        <v>160137</v>
      </c>
      <c r="H312" s="25"/>
      <c r="I312" s="25">
        <v>15487050</v>
      </c>
      <c r="J312" s="25"/>
      <c r="L312" s="83">
        <v>79.3</v>
      </c>
      <c r="M312" s="83"/>
      <c r="N312" s="87">
        <f>A!$F312*0.08535</f>
        <v>33617.401949999999</v>
      </c>
      <c r="O312" s="1">
        <v>33617</v>
      </c>
      <c r="P312" s="83">
        <f t="shared" si="1"/>
        <v>74.112798678731451</v>
      </c>
      <c r="Q312" s="1">
        <v>1319255</v>
      </c>
      <c r="R312" s="25"/>
      <c r="S312" s="25"/>
      <c r="T312" s="25"/>
      <c r="U312" s="25"/>
      <c r="V312" s="25"/>
      <c r="W312" s="25"/>
      <c r="X312" s="85">
        <f>A!N312-O312</f>
        <v>0.40194999999948777</v>
      </c>
      <c r="Y312" s="86"/>
    </row>
    <row r="313" spans="1:25" ht="12.5" x14ac:dyDescent="0.25">
      <c r="A313" s="9">
        <v>36841</v>
      </c>
      <c r="B313" s="25">
        <v>3279</v>
      </c>
      <c r="C313" s="25"/>
      <c r="D313" s="25"/>
      <c r="E313" s="25"/>
      <c r="F313" s="25">
        <v>374463</v>
      </c>
      <c r="G313" s="25">
        <f>IF(A!B313&gt;0,G312+A!B313," ")</f>
        <v>163416</v>
      </c>
      <c r="H313" s="25"/>
      <c r="I313" s="25">
        <v>15861513</v>
      </c>
      <c r="J313" s="25"/>
      <c r="L313" s="83">
        <v>75.7</v>
      </c>
      <c r="M313" s="83"/>
      <c r="N313" s="87">
        <f>A!$F313*0.08535</f>
        <v>31960.41705</v>
      </c>
      <c r="O313" s="1">
        <v>31960</v>
      </c>
      <c r="P313" s="83">
        <f t="shared" si="1"/>
        <v>70.459738994325988</v>
      </c>
      <c r="Q313" s="1">
        <v>1285627</v>
      </c>
      <c r="R313" s="25"/>
      <c r="S313" s="25"/>
      <c r="T313" s="25"/>
      <c r="U313" s="25"/>
      <c r="V313" s="25"/>
      <c r="W313" s="25"/>
      <c r="X313" s="85">
        <f>A!N313-O313</f>
        <v>0.41705000000001746</v>
      </c>
      <c r="Y313" s="86"/>
    </row>
    <row r="314" spans="1:25" ht="12.5" x14ac:dyDescent="0.25">
      <c r="A314" s="9">
        <v>36848</v>
      </c>
      <c r="B314" s="25">
        <v>3535</v>
      </c>
      <c r="C314" s="25"/>
      <c r="D314" s="25"/>
      <c r="E314" s="25"/>
      <c r="F314" s="25">
        <v>384711</v>
      </c>
      <c r="G314" s="25">
        <f>IF(A!B314&gt;0,G313+A!B314," ")</f>
        <v>166951</v>
      </c>
      <c r="H314" s="25"/>
      <c r="I314" s="25">
        <v>16246224</v>
      </c>
      <c r="J314" s="25"/>
      <c r="L314" s="83">
        <v>77.7</v>
      </c>
      <c r="M314" s="83"/>
      <c r="N314" s="87">
        <f>A!$F314*0.08535</f>
        <v>32835.083849999995</v>
      </c>
      <c r="O314" s="1">
        <v>32835</v>
      </c>
      <c r="P314" s="83">
        <f t="shared" si="1"/>
        <v>72.388783788444755</v>
      </c>
      <c r="Q314" s="1">
        <v>1383950</v>
      </c>
      <c r="R314" s="25"/>
      <c r="S314" s="25"/>
      <c r="T314" s="25"/>
      <c r="U314" s="25"/>
      <c r="V314" s="25"/>
      <c r="W314" s="25"/>
      <c r="X314" s="85">
        <f>A!N314-O314</f>
        <v>8.3849999995436519E-2</v>
      </c>
      <c r="Y314" s="86"/>
    </row>
    <row r="315" spans="1:25" ht="12.5" x14ac:dyDescent="0.25">
      <c r="A315" s="9">
        <v>36855</v>
      </c>
      <c r="B315" s="25">
        <v>3276</v>
      </c>
      <c r="C315" s="25"/>
      <c r="D315" s="25"/>
      <c r="E315" s="25"/>
      <c r="F315" s="25">
        <v>380173</v>
      </c>
      <c r="G315" s="25">
        <f>IF(A!B315&gt;0,G314+A!B315," ")</f>
        <v>170227</v>
      </c>
      <c r="H315" s="25"/>
      <c r="I315" s="25">
        <v>16626397</v>
      </c>
      <c r="J315" s="25"/>
      <c r="L315" s="83">
        <v>76</v>
      </c>
      <c r="M315" s="83"/>
      <c r="N315" s="87">
        <f>A!$F315*0.08535</f>
        <v>32447.765549999996</v>
      </c>
      <c r="O315" s="1">
        <v>32448</v>
      </c>
      <c r="P315" s="83">
        <f t="shared" si="1"/>
        <v>71.535594833788792</v>
      </c>
      <c r="Q315" s="1">
        <v>1416469</v>
      </c>
      <c r="R315" s="25"/>
      <c r="S315" s="25"/>
      <c r="T315" s="25"/>
      <c r="U315" s="25"/>
      <c r="V315" s="25"/>
      <c r="W315" s="25"/>
      <c r="X315" s="85">
        <f>A!N315-O315</f>
        <v>-0.23445000000356231</v>
      </c>
      <c r="Y315" s="86"/>
    </row>
    <row r="316" spans="1:25" ht="12.5" x14ac:dyDescent="0.25">
      <c r="A316" s="9">
        <v>36862</v>
      </c>
      <c r="B316" s="25">
        <v>3641</v>
      </c>
      <c r="C316" s="25"/>
      <c r="D316" s="25"/>
      <c r="E316" s="25"/>
      <c r="F316" s="25">
        <v>393760</v>
      </c>
      <c r="G316" s="25">
        <f>IF(A!B316&gt;0,G315+A!B316," ")</f>
        <v>173868</v>
      </c>
      <c r="H316" s="25"/>
      <c r="I316" s="25">
        <v>17020157</v>
      </c>
      <c r="J316" s="25"/>
      <c r="L316" s="83">
        <v>78.099999999999994</v>
      </c>
      <c r="M316" s="83"/>
      <c r="N316" s="87">
        <f>A!$F316*0.08535</f>
        <v>33607.415999999997</v>
      </c>
      <c r="O316" s="1">
        <v>33607</v>
      </c>
      <c r="P316" s="83">
        <f t="shared" si="1"/>
        <v>74.090752452512945</v>
      </c>
      <c r="Q316" s="1">
        <v>1450182</v>
      </c>
      <c r="R316" s="25"/>
      <c r="S316" s="25"/>
      <c r="T316" s="25"/>
      <c r="U316" s="25"/>
      <c r="V316" s="25"/>
      <c r="W316" s="25"/>
      <c r="X316" s="85">
        <f>A!N316-O316</f>
        <v>0.41599999999743886</v>
      </c>
      <c r="Y316" s="86"/>
    </row>
    <row r="317" spans="1:25" ht="12.5" x14ac:dyDescent="0.25">
      <c r="A317" s="9">
        <v>36869</v>
      </c>
      <c r="B317" s="25">
        <v>3552</v>
      </c>
      <c r="C317" s="25"/>
      <c r="D317" s="25"/>
      <c r="E317" s="25"/>
      <c r="F317" s="25">
        <v>390676</v>
      </c>
      <c r="G317" s="25">
        <f>IF(A!B317&gt;0,G316+A!B317," ")</f>
        <v>177420</v>
      </c>
      <c r="H317" s="25"/>
      <c r="I317" s="25">
        <v>17410833</v>
      </c>
      <c r="J317" s="25"/>
      <c r="L317" s="83">
        <v>78.2</v>
      </c>
      <c r="M317" s="83"/>
      <c r="N317" s="87">
        <f>A!$F317*0.08535</f>
        <v>33344.196599999996</v>
      </c>
      <c r="O317" s="1">
        <v>33344</v>
      </c>
      <c r="P317" s="83">
        <f t="shared" si="1"/>
        <v>73.510936702966404</v>
      </c>
      <c r="Q317" s="1">
        <v>1483468</v>
      </c>
      <c r="R317" s="25"/>
      <c r="S317" s="25"/>
      <c r="T317" s="25"/>
      <c r="U317" s="25"/>
      <c r="V317" s="25"/>
      <c r="W317" s="25"/>
      <c r="X317" s="85">
        <f>A!N317-O317</f>
        <v>0.19659999999566935</v>
      </c>
      <c r="Y317" s="86"/>
    </row>
    <row r="318" spans="1:25" ht="12.5" x14ac:dyDescent="0.25">
      <c r="A318" s="9">
        <v>36876</v>
      </c>
      <c r="B318" s="25">
        <v>3303</v>
      </c>
      <c r="C318" s="25"/>
      <c r="D318" s="25"/>
      <c r="E318" s="25"/>
      <c r="F318" s="25">
        <v>388478</v>
      </c>
      <c r="G318" s="25">
        <f>IF(A!B318&gt;0,G317+A!B318," ")</f>
        <v>180723</v>
      </c>
      <c r="H318" s="25"/>
      <c r="I318" s="25">
        <v>17799311</v>
      </c>
      <c r="J318" s="25"/>
      <c r="L318" s="83">
        <v>77.5</v>
      </c>
      <c r="M318" s="83"/>
      <c r="N318" s="87">
        <f>A!$F318*0.08535</f>
        <v>33156.597300000001</v>
      </c>
      <c r="O318" s="1">
        <v>33157</v>
      </c>
      <c r="P318" s="83">
        <f t="shared" si="1"/>
        <v>73.098672272680446</v>
      </c>
      <c r="Q318" s="1">
        <v>1516670</v>
      </c>
      <c r="R318" s="25"/>
      <c r="S318" s="25"/>
      <c r="T318" s="25"/>
      <c r="U318" s="25"/>
      <c r="V318" s="25"/>
      <c r="W318" s="25"/>
      <c r="X318" s="85">
        <f>A!N318-O318</f>
        <v>-0.40269999999873107</v>
      </c>
      <c r="Y318" s="86"/>
    </row>
    <row r="319" spans="1:25" ht="12.5" x14ac:dyDescent="0.25">
      <c r="A319" s="9">
        <v>36883</v>
      </c>
      <c r="B319" s="25">
        <v>3299</v>
      </c>
      <c r="C319" s="25"/>
      <c r="D319" s="25"/>
      <c r="E319" s="25"/>
      <c r="F319" s="25">
        <v>377043</v>
      </c>
      <c r="G319" s="25">
        <f>IF(A!B319&gt;0,G318+A!B319," ")</f>
        <v>184022</v>
      </c>
      <c r="H319" s="25"/>
      <c r="I319" s="25">
        <v>18176354</v>
      </c>
      <c r="J319" s="25"/>
      <c r="L319" s="83">
        <v>75.099999999999994</v>
      </c>
      <c r="M319" s="83"/>
      <c r="N319" s="87">
        <f>A!$F319*0.08535</f>
        <v>32180.620049999998</v>
      </c>
      <c r="O319" s="1">
        <v>32081</v>
      </c>
      <c r="P319" s="83">
        <f t="shared" si="1"/>
        <v>70.726498331569857</v>
      </c>
      <c r="Q319" s="1">
        <v>1548676</v>
      </c>
      <c r="R319" s="25"/>
      <c r="S319" s="25"/>
      <c r="T319" s="25"/>
      <c r="U319" s="25"/>
      <c r="V319" s="25"/>
      <c r="W319" s="25"/>
      <c r="X319" s="85">
        <f>A!N319-O319</f>
        <v>99.620049999997718</v>
      </c>
      <c r="Y319" s="86"/>
    </row>
    <row r="320" spans="1:25" ht="12.5" x14ac:dyDescent="0.25">
      <c r="A320" s="9">
        <v>36890</v>
      </c>
      <c r="B320" s="25">
        <v>1507</v>
      </c>
      <c r="C320" s="25"/>
      <c r="D320" s="25"/>
      <c r="E320" s="25"/>
      <c r="F320" s="25">
        <v>229833</v>
      </c>
      <c r="G320" s="25">
        <f>IF(A!B320&gt;0,G319+A!B320," ")</f>
        <v>185529</v>
      </c>
      <c r="H320" s="25"/>
      <c r="I320" s="25">
        <v>18406187</v>
      </c>
      <c r="J320" s="25"/>
      <c r="L320" s="83">
        <v>46.6</v>
      </c>
      <c r="M320" s="83"/>
      <c r="N320" s="87">
        <f>A!$F320*0.08535</f>
        <v>19616.24655</v>
      </c>
      <c r="O320" s="1">
        <v>19616</v>
      </c>
      <c r="P320" s="83">
        <f t="shared" si="1"/>
        <v>43.245877350209604</v>
      </c>
      <c r="Q320" s="1">
        <v>1568392</v>
      </c>
      <c r="R320" s="25"/>
      <c r="S320" s="25"/>
      <c r="T320" s="25"/>
      <c r="U320" s="25"/>
      <c r="V320" s="25"/>
      <c r="W320" s="25"/>
      <c r="X320" s="85">
        <f>A!N320-O320</f>
        <v>0.24654999999984284</v>
      </c>
      <c r="Y320" s="86"/>
    </row>
    <row r="321" spans="1:25" ht="12.5" x14ac:dyDescent="0.25">
      <c r="A321" s="9">
        <v>36897</v>
      </c>
      <c r="B321" s="25">
        <v>2728</v>
      </c>
      <c r="C321" s="25"/>
      <c r="D321" s="25"/>
      <c r="E321" s="25"/>
      <c r="F321" s="25">
        <v>302639</v>
      </c>
      <c r="G321" s="25">
        <v>2952</v>
      </c>
      <c r="H321" s="25"/>
      <c r="I321" s="25">
        <v>302639</v>
      </c>
      <c r="J321" s="25"/>
      <c r="L321" s="83">
        <v>59.7</v>
      </c>
      <c r="M321" s="83"/>
      <c r="N321" s="87">
        <f>A!$F321*0.08535</f>
        <v>25830.238649999999</v>
      </c>
      <c r="O321" s="1">
        <v>25830</v>
      </c>
      <c r="P321" s="83">
        <f t="shared" si="1"/>
        <v>56.945402322385505</v>
      </c>
      <c r="Q321" s="1">
        <v>25861</v>
      </c>
      <c r="R321" s="25"/>
      <c r="S321" s="25"/>
      <c r="T321" s="25"/>
      <c r="U321" s="25"/>
      <c r="V321" s="25"/>
      <c r="W321" s="25"/>
      <c r="X321" s="85">
        <f>A!N321-O321</f>
        <v>0.23864999999932479</v>
      </c>
      <c r="Y321" s="86"/>
    </row>
    <row r="322" spans="1:25" ht="12.5" x14ac:dyDescent="0.25">
      <c r="A322" s="9">
        <v>36904</v>
      </c>
      <c r="B322" s="25">
        <v>4002</v>
      </c>
      <c r="C322" s="25"/>
      <c r="D322" s="25"/>
      <c r="E322" s="25"/>
      <c r="F322" s="25">
        <v>406990</v>
      </c>
      <c r="G322" s="25">
        <v>7275</v>
      </c>
      <c r="H322" s="25"/>
      <c r="I322" s="25">
        <v>709629</v>
      </c>
      <c r="J322" s="25"/>
      <c r="L322" s="83">
        <v>37.4</v>
      </c>
      <c r="M322" s="83"/>
      <c r="N322" s="87">
        <f>A!$F322*0.08535</f>
        <v>34736.5965</v>
      </c>
      <c r="O322" s="1">
        <v>34737</v>
      </c>
      <c r="P322" s="83">
        <f t="shared" si="1"/>
        <v>76.581976015203452</v>
      </c>
      <c r="Q322" s="1">
        <v>60599</v>
      </c>
      <c r="R322" s="25"/>
      <c r="S322" s="25"/>
      <c r="T322" s="25"/>
      <c r="U322" s="25"/>
      <c r="V322" s="25"/>
      <c r="W322" s="25"/>
      <c r="X322" s="85">
        <f>A!N322-O322</f>
        <v>-0.40350000000034925</v>
      </c>
      <c r="Y322" s="86"/>
    </row>
    <row r="323" spans="1:25" ht="12.5" x14ac:dyDescent="0.25">
      <c r="A323" s="9">
        <v>36911</v>
      </c>
      <c r="B323" s="25">
        <v>4162</v>
      </c>
      <c r="C323" s="25"/>
      <c r="D323" s="25"/>
      <c r="E323" s="25"/>
      <c r="F323" s="25">
        <v>385270</v>
      </c>
      <c r="G323" s="25">
        <v>11444</v>
      </c>
      <c r="H323" s="25"/>
      <c r="I323" s="25">
        <v>1094899</v>
      </c>
      <c r="J323" s="25"/>
      <c r="L323" s="83">
        <v>76</v>
      </c>
      <c r="M323" s="83"/>
      <c r="N323" s="87">
        <f>A!$F323*0.08535</f>
        <v>32882.794499999996</v>
      </c>
      <c r="O323" s="1">
        <v>32883</v>
      </c>
      <c r="P323" s="83">
        <f t="shared" si="1"/>
        <v>72.494605674293553</v>
      </c>
      <c r="Q323" s="88">
        <f>Q322+O323</f>
        <v>93482</v>
      </c>
      <c r="R323" s="25"/>
      <c r="S323" s="25"/>
      <c r="T323" s="25"/>
      <c r="U323" s="25"/>
      <c r="V323" s="25"/>
      <c r="W323" s="25"/>
      <c r="X323" s="85">
        <f>A!N323-O323</f>
        <v>-0.20550000000366708</v>
      </c>
      <c r="Y323" s="86"/>
    </row>
    <row r="324" spans="1:25" ht="12.5" x14ac:dyDescent="0.25">
      <c r="A324" s="9">
        <v>36918</v>
      </c>
      <c r="B324" s="25">
        <v>3897</v>
      </c>
      <c r="C324" s="25"/>
      <c r="D324" s="25"/>
      <c r="E324" s="25"/>
      <c r="F324" s="25">
        <v>381171</v>
      </c>
      <c r="G324" s="25"/>
      <c r="H324" s="25"/>
      <c r="I324" s="25">
        <v>1476070</v>
      </c>
      <c r="J324" s="25"/>
      <c r="L324" s="83">
        <v>75.2</v>
      </c>
      <c r="M324" s="83"/>
      <c r="N324" s="87">
        <f>A!$F324*0.08535</f>
        <v>32532.94485</v>
      </c>
      <c r="O324" s="90"/>
      <c r="P324" s="83">
        <f t="shared" si="1"/>
        <v>0</v>
      </c>
      <c r="Q324" s="90"/>
      <c r="R324" s="25"/>
      <c r="S324" s="25"/>
      <c r="T324" s="25"/>
      <c r="U324" s="25"/>
      <c r="V324" s="25"/>
      <c r="W324" s="25"/>
      <c r="X324" s="85">
        <f>A!N324-O324</f>
        <v>32532.94485</v>
      </c>
      <c r="Y324" s="86"/>
    </row>
    <row r="325" spans="1:25" ht="12.5" x14ac:dyDescent="0.25">
      <c r="A325" s="9">
        <v>36925</v>
      </c>
      <c r="B325" s="25">
        <v>3533</v>
      </c>
      <c r="C325" s="25"/>
      <c r="D325" s="25"/>
      <c r="E325" s="25"/>
      <c r="F325" s="25">
        <v>377728</v>
      </c>
      <c r="G325" s="25">
        <v>18874</v>
      </c>
      <c r="H325" s="25"/>
      <c r="I325" s="25">
        <v>1853798</v>
      </c>
      <c r="J325" s="25"/>
      <c r="L325" s="83">
        <v>75.099999999999994</v>
      </c>
      <c r="M325" s="83"/>
      <c r="N325" s="87">
        <f>A!$F325*0.08535</f>
        <v>32239.084799999997</v>
      </c>
      <c r="O325" s="90"/>
      <c r="P325" s="83">
        <f t="shared" si="1"/>
        <v>0</v>
      </c>
      <c r="Q325" s="91"/>
      <c r="R325" s="25"/>
      <c r="S325" s="25"/>
      <c r="T325" s="25"/>
      <c r="U325" s="25"/>
      <c r="V325" s="25"/>
      <c r="W325" s="25"/>
      <c r="X325" s="85">
        <f>A!N325-O325</f>
        <v>32239.084799999997</v>
      </c>
      <c r="Y325" s="86"/>
    </row>
    <row r="326" spans="1:25" ht="12.5" x14ac:dyDescent="0.25">
      <c r="A326" s="9">
        <v>36932</v>
      </c>
      <c r="B326" s="25">
        <v>3933</v>
      </c>
      <c r="C326" s="25"/>
      <c r="D326" s="25"/>
      <c r="E326" s="25"/>
      <c r="F326" s="25">
        <v>372250</v>
      </c>
      <c r="G326" s="25">
        <v>22807</v>
      </c>
      <c r="H326" s="25"/>
      <c r="I326" s="25">
        <v>2226048</v>
      </c>
      <c r="J326" s="25"/>
      <c r="L326" s="83">
        <v>74.3</v>
      </c>
      <c r="M326" s="83"/>
      <c r="N326" s="87">
        <f>A!$F326*0.08535</f>
        <v>31771.537499999999</v>
      </c>
      <c r="O326" s="90"/>
      <c r="P326" s="83">
        <f t="shared" si="1"/>
        <v>0</v>
      </c>
      <c r="Q326" s="91"/>
      <c r="R326" s="25"/>
      <c r="S326" s="25"/>
      <c r="T326" s="25"/>
      <c r="U326" s="25"/>
      <c r="V326" s="25"/>
      <c r="W326" s="25"/>
      <c r="X326" s="85">
        <f>A!N326-O326</f>
        <v>31771.537499999999</v>
      </c>
      <c r="Y326" s="86"/>
    </row>
    <row r="327" spans="1:25" ht="12.5" x14ac:dyDescent="0.25">
      <c r="A327" s="9">
        <v>36939</v>
      </c>
      <c r="B327" s="25">
        <v>3866</v>
      </c>
      <c r="C327" s="25"/>
      <c r="D327" s="25"/>
      <c r="E327" s="25"/>
      <c r="F327" s="25">
        <v>370039</v>
      </c>
      <c r="G327" s="25">
        <v>26673</v>
      </c>
      <c r="H327" s="25"/>
      <c r="I327" s="25">
        <v>2596087</v>
      </c>
      <c r="J327" s="25"/>
      <c r="L327" s="83">
        <v>73</v>
      </c>
      <c r="M327" s="83"/>
      <c r="N327" s="87">
        <f>A!$F327*0.08535</f>
        <v>31582.828649999999</v>
      </c>
      <c r="O327" s="90"/>
      <c r="P327" s="83">
        <f t="shared" si="1"/>
        <v>0</v>
      </c>
      <c r="Q327" s="88">
        <f>Q328-O328</f>
        <v>221576</v>
      </c>
      <c r="R327" s="25"/>
      <c r="S327" s="25"/>
      <c r="T327" s="25"/>
      <c r="U327" s="25"/>
      <c r="V327" s="25"/>
      <c r="W327" s="25"/>
      <c r="X327" s="85">
        <f>A!N327-O327</f>
        <v>31582.828649999999</v>
      </c>
      <c r="Y327" s="86"/>
    </row>
    <row r="328" spans="1:25" ht="12.5" x14ac:dyDescent="0.25">
      <c r="A328" s="9">
        <v>36946</v>
      </c>
      <c r="B328" s="25">
        <v>3916</v>
      </c>
      <c r="C328" s="25"/>
      <c r="D328" s="25"/>
      <c r="E328" s="25"/>
      <c r="F328" s="25">
        <v>369103</v>
      </c>
      <c r="G328" s="25">
        <v>30589</v>
      </c>
      <c r="H328" s="25"/>
      <c r="I328" s="25">
        <v>2965190</v>
      </c>
      <c r="J328" s="25"/>
      <c r="L328" s="83">
        <v>73.099999999999994</v>
      </c>
      <c r="M328" s="83"/>
      <c r="N328" s="87">
        <f>A!$F328*0.08535</f>
        <v>31502.941049999998</v>
      </c>
      <c r="O328" s="1">
        <v>31438</v>
      </c>
      <c r="P328" s="83">
        <f t="shared" si="1"/>
        <v>69.308925985720307</v>
      </c>
      <c r="Q328" s="1">
        <v>253014</v>
      </c>
      <c r="R328" s="25"/>
      <c r="S328" s="25"/>
      <c r="T328" s="25"/>
      <c r="U328" s="25"/>
      <c r="V328" s="25"/>
      <c r="W328" s="25"/>
      <c r="X328" s="85">
        <f>A!N328-O328</f>
        <v>64.941049999997631</v>
      </c>
      <c r="Y328" s="86"/>
    </row>
    <row r="329" spans="1:25" ht="12.5" x14ac:dyDescent="0.25">
      <c r="A329" s="9">
        <v>36953</v>
      </c>
      <c r="B329" s="25">
        <v>3901</v>
      </c>
      <c r="C329" s="25"/>
      <c r="D329" s="25"/>
      <c r="E329" s="25"/>
      <c r="F329" s="25">
        <v>375708</v>
      </c>
      <c r="G329" s="25">
        <v>34490</v>
      </c>
      <c r="H329" s="25"/>
      <c r="I329" s="25">
        <v>3340898</v>
      </c>
      <c r="J329" s="25"/>
      <c r="L329" s="83">
        <v>74.599999999999994</v>
      </c>
      <c r="M329" s="83"/>
      <c r="N329" s="87">
        <f>A!$F329*0.08535</f>
        <v>32066.677799999998</v>
      </c>
      <c r="O329" s="88">
        <f>Q329-Q328</f>
        <v>32561</v>
      </c>
      <c r="P329" s="83">
        <f t="shared" si="1"/>
        <v>71.784717190057862</v>
      </c>
      <c r="Q329" s="89">
        <v>285575</v>
      </c>
      <c r="R329" s="25"/>
      <c r="S329" s="25"/>
      <c r="T329" s="25"/>
      <c r="U329" s="25"/>
      <c r="V329" s="25"/>
      <c r="W329" s="25"/>
      <c r="X329" s="85">
        <f>A!N329-O329</f>
        <v>-494.32220000000234</v>
      </c>
      <c r="Y329" s="86"/>
    </row>
    <row r="330" spans="1:25" ht="12.5" x14ac:dyDescent="0.25">
      <c r="A330" s="9">
        <v>36960</v>
      </c>
      <c r="B330" s="25">
        <v>4090</v>
      </c>
      <c r="C330" s="25"/>
      <c r="D330" s="25"/>
      <c r="E330" s="25"/>
      <c r="F330" s="25">
        <v>371247</v>
      </c>
      <c r="G330" s="25">
        <f>G331-A!B331</f>
        <v>38580</v>
      </c>
      <c r="H330" s="25"/>
      <c r="I330" s="25">
        <v>3712145</v>
      </c>
      <c r="J330" s="25"/>
      <c r="L330" s="83">
        <v>74.900000000000006</v>
      </c>
      <c r="M330" s="83"/>
      <c r="N330" s="87">
        <f>A!$F330*0.08535</f>
        <v>31685.93145</v>
      </c>
      <c r="O330" s="88">
        <f>Q330-Q329</f>
        <v>31256</v>
      </c>
      <c r="P330" s="83">
        <f t="shared" si="1"/>
        <v>68.90768466854361</v>
      </c>
      <c r="Q330" s="88">
        <f>Q331-O331</f>
        <v>316831</v>
      </c>
      <c r="R330" s="25"/>
      <c r="S330" s="25"/>
      <c r="T330" s="25"/>
      <c r="U330" s="25"/>
      <c r="V330" s="25"/>
      <c r="W330" s="25"/>
      <c r="X330" s="85">
        <f>A!N330-O330</f>
        <v>429.93145000000004</v>
      </c>
      <c r="Y330" s="86"/>
    </row>
    <row r="331" spans="1:25" ht="12.5" x14ac:dyDescent="0.25">
      <c r="A331" s="9">
        <v>36967</v>
      </c>
      <c r="B331" s="25">
        <v>3828</v>
      </c>
      <c r="C331" s="25"/>
      <c r="D331" s="25"/>
      <c r="E331" s="25"/>
      <c r="F331" s="25">
        <v>371290</v>
      </c>
      <c r="G331" s="25">
        <v>42408</v>
      </c>
      <c r="H331" s="25"/>
      <c r="I331" s="25">
        <v>4083435</v>
      </c>
      <c r="J331" s="25"/>
      <c r="L331" s="83">
        <v>74.2</v>
      </c>
      <c r="M331" s="83"/>
      <c r="N331" s="87">
        <f>A!$F331*0.08535</f>
        <v>31689.601499999997</v>
      </c>
      <c r="O331" s="1">
        <v>31690</v>
      </c>
      <c r="P331" s="83">
        <f t="shared" si="1"/>
        <v>69.864490886426509</v>
      </c>
      <c r="Q331" s="1">
        <v>348521</v>
      </c>
      <c r="R331" s="25"/>
      <c r="S331" s="25"/>
      <c r="T331" s="25"/>
      <c r="U331" s="25"/>
      <c r="V331" s="25"/>
      <c r="W331" s="25"/>
      <c r="X331" s="85">
        <f>A!N331-O331</f>
        <v>-0.39850000000296859</v>
      </c>
      <c r="Y331" s="86"/>
    </row>
    <row r="332" spans="1:25" ht="12.5" x14ac:dyDescent="0.25">
      <c r="A332" s="9">
        <v>36974</v>
      </c>
      <c r="B332" s="25">
        <v>3807</v>
      </c>
      <c r="C332" s="25"/>
      <c r="D332" s="25"/>
      <c r="E332" s="25"/>
      <c r="F332" s="25">
        <v>377223</v>
      </c>
      <c r="G332" s="25">
        <f>IF(A!B332&gt;0,SUM(A!$B$321:B332)," ")</f>
        <v>45663</v>
      </c>
      <c r="H332" s="25"/>
      <c r="I332" s="25">
        <v>4460658</v>
      </c>
      <c r="J332" s="25"/>
      <c r="L332" s="83">
        <v>75.3</v>
      </c>
      <c r="M332" s="83"/>
      <c r="N332" s="87">
        <f>A!$F332*0.08535</f>
        <v>32195.983049999999</v>
      </c>
      <c r="O332" s="1">
        <v>32196</v>
      </c>
      <c r="P332" s="83">
        <f t="shared" si="1"/>
        <v>70.980029933082591</v>
      </c>
      <c r="Q332" s="1">
        <v>380717</v>
      </c>
      <c r="R332" s="25"/>
      <c r="S332" s="25"/>
      <c r="T332" s="25"/>
      <c r="U332" s="25"/>
      <c r="V332" s="25"/>
      <c r="W332" s="25"/>
      <c r="X332" s="85">
        <f>A!N332-O332</f>
        <v>-1.6950000001088483E-2</v>
      </c>
      <c r="Y332" s="86"/>
    </row>
    <row r="333" spans="1:25" ht="12.5" x14ac:dyDescent="0.25">
      <c r="A333" s="9">
        <v>36981</v>
      </c>
      <c r="B333" s="25">
        <v>3390</v>
      </c>
      <c r="C333" s="25"/>
      <c r="D333" s="25"/>
      <c r="E333" s="25"/>
      <c r="F333" s="25">
        <v>367753</v>
      </c>
      <c r="G333" s="25">
        <f>IF(A!B333&gt;0,SUM(A!$B$321:B333)," ")</f>
        <v>49053</v>
      </c>
      <c r="H333" s="25"/>
      <c r="I333" s="25">
        <v>4828411</v>
      </c>
      <c r="J333" s="25"/>
      <c r="L333" s="83">
        <v>72.8</v>
      </c>
      <c r="M333" s="83"/>
      <c r="N333" s="87">
        <f>A!$F333*0.08535</f>
        <v>31387.718549999998</v>
      </c>
      <c r="O333" s="1">
        <v>31388</v>
      </c>
      <c r="P333" s="83">
        <f t="shared" si="1"/>
        <v>69.198694854627803</v>
      </c>
      <c r="Q333" s="1">
        <v>412105</v>
      </c>
      <c r="R333" s="25"/>
      <c r="S333" s="25"/>
      <c r="T333" s="25"/>
      <c r="U333" s="25"/>
      <c r="V333" s="25"/>
      <c r="W333" s="25"/>
      <c r="X333" s="85">
        <f>A!N333-O333</f>
        <v>-0.28145000000222353</v>
      </c>
      <c r="Y333" s="86"/>
    </row>
    <row r="334" spans="1:25" ht="12.5" x14ac:dyDescent="0.25">
      <c r="A334" s="9">
        <v>36988</v>
      </c>
      <c r="B334" s="25">
        <v>3566</v>
      </c>
      <c r="C334" s="25"/>
      <c r="D334" s="25"/>
      <c r="E334" s="25"/>
      <c r="F334" s="25">
        <v>371874</v>
      </c>
      <c r="G334" s="25">
        <f>IF(A!B334&gt;0,SUM(A!$B$321:B334)," ")</f>
        <v>52619</v>
      </c>
      <c r="H334" s="25"/>
      <c r="I334" s="25">
        <v>5200285</v>
      </c>
      <c r="J334" s="25"/>
      <c r="L334" s="83">
        <v>73.400000000000006</v>
      </c>
      <c r="M334" s="83"/>
      <c r="N334" s="87">
        <f>A!$F334*0.08535</f>
        <v>31739.445899999999</v>
      </c>
      <c r="O334" s="1">
        <v>31739</v>
      </c>
      <c r="P334" s="83">
        <f t="shared" si="1"/>
        <v>69.972517394897153</v>
      </c>
      <c r="Q334" s="1">
        <v>443844</v>
      </c>
      <c r="R334" s="25"/>
      <c r="S334" s="25"/>
      <c r="T334" s="25"/>
      <c r="U334" s="25"/>
      <c r="V334" s="25"/>
      <c r="W334" s="25"/>
      <c r="X334" s="85">
        <f>A!N334-O334</f>
        <v>0.44589999999880092</v>
      </c>
      <c r="Y334" s="86"/>
    </row>
    <row r="335" spans="1:25" ht="12.5" x14ac:dyDescent="0.25">
      <c r="A335" s="9">
        <v>36995</v>
      </c>
      <c r="B335" s="25">
        <v>3251</v>
      </c>
      <c r="C335" s="25"/>
      <c r="D335" s="25"/>
      <c r="E335" s="25"/>
      <c r="F335" s="25">
        <v>337140</v>
      </c>
      <c r="G335" s="25">
        <f>IF(A!B335&gt;0,SUM(A!$B$321:B335)," ")</f>
        <v>55870</v>
      </c>
      <c r="H335" s="25"/>
      <c r="I335" s="25">
        <v>5537425</v>
      </c>
      <c r="J335" s="25"/>
      <c r="L335" s="83">
        <v>67.400000000000006</v>
      </c>
      <c r="M335" s="83"/>
      <c r="N335" s="87">
        <f>A!$F335*0.08535</f>
        <v>28774.898999999998</v>
      </c>
      <c r="O335" s="1">
        <v>28775</v>
      </c>
      <c r="P335" s="83">
        <f t="shared" si="1"/>
        <v>63.438015943733753</v>
      </c>
      <c r="Q335" s="1">
        <v>472668</v>
      </c>
      <c r="R335" s="25"/>
      <c r="S335" s="25"/>
      <c r="T335" s="25"/>
      <c r="U335" s="25"/>
      <c r="V335" s="25"/>
      <c r="W335" s="25"/>
      <c r="X335" s="85">
        <f>A!N335-O335</f>
        <v>-0.10100000000238651</v>
      </c>
      <c r="Y335" s="86"/>
    </row>
    <row r="336" spans="1:25" ht="12.5" x14ac:dyDescent="0.25">
      <c r="A336" s="9">
        <v>37002</v>
      </c>
      <c r="B336" s="25">
        <v>3428</v>
      </c>
      <c r="C336" s="25"/>
      <c r="D336" s="25"/>
      <c r="E336" s="25"/>
      <c r="F336" s="25">
        <v>361502</v>
      </c>
      <c r="G336" s="25">
        <f>IF(A!B336&gt;0,SUM(A!$B$321:B336)," ")</f>
        <v>59298</v>
      </c>
      <c r="H336" s="25"/>
      <c r="I336" s="25">
        <v>5898927</v>
      </c>
      <c r="J336" s="25"/>
      <c r="L336" s="83">
        <v>71.8</v>
      </c>
      <c r="M336" s="83"/>
      <c r="N336" s="87">
        <f>A!$F336*0.08535</f>
        <v>30854.195699999997</v>
      </c>
      <c r="O336" s="1">
        <v>30854</v>
      </c>
      <c r="P336" s="83">
        <f t="shared" si="1"/>
        <v>68.021426374559908</v>
      </c>
      <c r="Q336" s="1">
        <v>503565</v>
      </c>
      <c r="R336" s="25"/>
      <c r="S336" s="25"/>
      <c r="T336" s="25"/>
      <c r="U336" s="25"/>
      <c r="V336" s="25"/>
      <c r="W336" s="25"/>
      <c r="X336" s="85">
        <f>A!N336-O336</f>
        <v>0.19569999999657739</v>
      </c>
      <c r="Y336" s="86"/>
    </row>
    <row r="337" spans="1:25" ht="12.5" x14ac:dyDescent="0.25">
      <c r="A337" s="9">
        <v>37009</v>
      </c>
      <c r="B337" s="25">
        <v>3468</v>
      </c>
      <c r="C337" s="25"/>
      <c r="D337" s="25"/>
      <c r="E337" s="25"/>
      <c r="F337" s="25">
        <v>385402</v>
      </c>
      <c r="G337" s="25">
        <f>IF(A!B337&gt;0,SUM(A!$B$321:B337)," ")</f>
        <v>62766</v>
      </c>
      <c r="H337" s="25"/>
      <c r="I337" s="25">
        <v>6284329</v>
      </c>
      <c r="J337" s="25"/>
      <c r="L337" s="83">
        <v>76.400000000000006</v>
      </c>
      <c r="M337" s="83"/>
      <c r="N337" s="87">
        <f>A!$F337*0.08535</f>
        <v>32894.060700000002</v>
      </c>
      <c r="O337" s="1">
        <v>32894</v>
      </c>
      <c r="P337" s="83">
        <f t="shared" si="1"/>
        <v>72.518856523133906</v>
      </c>
      <c r="Q337" s="1">
        <v>536425</v>
      </c>
      <c r="R337" s="25"/>
      <c r="S337" s="25"/>
      <c r="T337" s="25"/>
      <c r="U337" s="25"/>
      <c r="V337" s="25"/>
      <c r="W337" s="25"/>
      <c r="X337" s="85">
        <f>A!N337-O337</f>
        <v>6.0700000001816079E-2</v>
      </c>
      <c r="Y337" s="86"/>
    </row>
    <row r="338" spans="1:25" ht="12.5" x14ac:dyDescent="0.25">
      <c r="A338" s="9">
        <v>37016</v>
      </c>
      <c r="B338" s="25">
        <v>3189</v>
      </c>
      <c r="C338" s="25"/>
      <c r="D338" s="25"/>
      <c r="E338" s="25"/>
      <c r="F338" s="25">
        <v>370435</v>
      </c>
      <c r="G338" s="25">
        <f>IF(A!B338&gt;0,SUM(A!$B$321:B338)," ")</f>
        <v>65955</v>
      </c>
      <c r="H338" s="25"/>
      <c r="I338" s="25">
        <v>6654764</v>
      </c>
      <c r="J338" s="25"/>
      <c r="L338" s="83">
        <v>73.2</v>
      </c>
      <c r="M338" s="83"/>
      <c r="N338" s="87">
        <f>A!$F338*0.08535</f>
        <v>31616.627249999998</v>
      </c>
      <c r="O338" s="1">
        <v>31617</v>
      </c>
      <c r="P338" s="83">
        <f t="shared" si="1"/>
        <v>69.703553435031452</v>
      </c>
      <c r="Q338" s="1">
        <v>568090</v>
      </c>
      <c r="R338" s="25"/>
      <c r="S338" s="25"/>
      <c r="T338" s="25"/>
      <c r="U338" s="25"/>
      <c r="V338" s="25"/>
      <c r="W338" s="25"/>
      <c r="X338" s="85">
        <f>A!N338-O338</f>
        <v>-0.3727500000022701</v>
      </c>
      <c r="Y338" s="86"/>
    </row>
    <row r="339" spans="1:25" ht="12.5" x14ac:dyDescent="0.25">
      <c r="A339" s="9">
        <v>37023</v>
      </c>
      <c r="B339" s="25">
        <v>3812</v>
      </c>
      <c r="C339" s="25"/>
      <c r="D339" s="25"/>
      <c r="E339" s="25"/>
      <c r="F339" s="25">
        <v>362901</v>
      </c>
      <c r="G339" s="25">
        <f>IF(A!B339&gt;0,SUM(A!$B$321:B339)," ")</f>
        <v>69767</v>
      </c>
      <c r="H339" s="25"/>
      <c r="I339" s="25">
        <v>7017665</v>
      </c>
      <c r="J339" s="25"/>
      <c r="L339" s="83">
        <v>72.3</v>
      </c>
      <c r="M339" s="83"/>
      <c r="N339" s="87">
        <f>A!$F339*0.08535</f>
        <v>30973.600349999997</v>
      </c>
      <c r="O339" s="1">
        <v>30974</v>
      </c>
      <c r="P339" s="83">
        <f t="shared" si="1"/>
        <v>68.285981089181902</v>
      </c>
      <c r="Q339" s="1">
        <v>598986</v>
      </c>
      <c r="R339" s="25"/>
      <c r="S339" s="25"/>
      <c r="T339" s="25"/>
      <c r="U339" s="25"/>
      <c r="V339" s="25"/>
      <c r="W339" s="25"/>
      <c r="X339" s="85">
        <f>A!N339-O339</f>
        <v>-0.39965000000302098</v>
      </c>
      <c r="Y339" s="86"/>
    </row>
    <row r="340" spans="1:25" ht="12.5" x14ac:dyDescent="0.25">
      <c r="A340" s="9">
        <v>37030</v>
      </c>
      <c r="B340" s="25">
        <v>3841</v>
      </c>
      <c r="C340" s="25"/>
      <c r="D340" s="25"/>
      <c r="E340" s="25"/>
      <c r="F340" s="25">
        <v>379476</v>
      </c>
      <c r="G340" s="25">
        <f>IF(A!B340&gt;0,SUM(A!$B$321:B340)," ")</f>
        <v>73608</v>
      </c>
      <c r="H340" s="25"/>
      <c r="I340" s="25">
        <v>7397141</v>
      </c>
      <c r="J340" s="25"/>
      <c r="L340" s="83">
        <v>75.400000000000006</v>
      </c>
      <c r="M340" s="83"/>
      <c r="N340" s="87">
        <f>A!$F340*0.08535</f>
        <v>32388.276599999997</v>
      </c>
      <c r="O340" s="1">
        <v>32388</v>
      </c>
      <c r="P340" s="83">
        <f t="shared" si="1"/>
        <v>71.403317476477795</v>
      </c>
      <c r="Q340" s="1">
        <v>631334</v>
      </c>
      <c r="R340" s="25"/>
      <c r="S340" s="25"/>
      <c r="T340" s="25"/>
      <c r="U340" s="25"/>
      <c r="V340" s="25"/>
      <c r="W340" s="25"/>
      <c r="X340" s="85">
        <f>A!N340-O340</f>
        <v>0.27659999999741558</v>
      </c>
      <c r="Y340" s="86"/>
    </row>
    <row r="341" spans="1:25" ht="12.5" x14ac:dyDescent="0.25">
      <c r="A341" s="9">
        <v>37037</v>
      </c>
      <c r="B341" s="25">
        <v>3090</v>
      </c>
      <c r="C341" s="25"/>
      <c r="D341" s="25"/>
      <c r="E341" s="25"/>
      <c r="F341" s="25">
        <v>313819</v>
      </c>
      <c r="G341" s="25">
        <f>IF(A!B341&gt;0,SUM(A!$B$321:B341)," ")</f>
        <v>76698</v>
      </c>
      <c r="H341" s="25"/>
      <c r="I341" s="25">
        <v>7710960</v>
      </c>
      <c r="J341" s="25"/>
      <c r="L341" s="83">
        <v>62.9</v>
      </c>
      <c r="M341" s="83"/>
      <c r="N341" s="87">
        <f>A!$F341*0.08535</f>
        <v>26784.451649999999</v>
      </c>
      <c r="O341" s="1">
        <v>26784</v>
      </c>
      <c r="P341" s="83">
        <f t="shared" si="1"/>
        <v>59.048612303630406</v>
      </c>
      <c r="Q341" s="1">
        <v>658134</v>
      </c>
      <c r="R341" s="25"/>
      <c r="S341" s="25"/>
      <c r="T341" s="25"/>
      <c r="U341" s="25"/>
      <c r="V341" s="25"/>
      <c r="W341" s="25"/>
      <c r="X341" s="85">
        <f>A!N341-O341</f>
        <v>0.45164999999906286</v>
      </c>
      <c r="Y341" s="86"/>
    </row>
    <row r="342" spans="1:25" ht="12.5" x14ac:dyDescent="0.25">
      <c r="A342" s="9">
        <v>37044</v>
      </c>
      <c r="B342" s="25">
        <v>3809</v>
      </c>
      <c r="C342" s="25"/>
      <c r="D342" s="25"/>
      <c r="E342" s="25"/>
      <c r="F342" s="25">
        <v>367125</v>
      </c>
      <c r="G342" s="25">
        <f>IF(A!B342&gt;0,SUM(A!$B$321:B342)," ")</f>
        <v>80507</v>
      </c>
      <c r="H342" s="25"/>
      <c r="I342" s="25">
        <v>8078085</v>
      </c>
      <c r="J342" s="25"/>
      <c r="L342" s="83">
        <v>72.3</v>
      </c>
      <c r="M342" s="83"/>
      <c r="N342" s="87">
        <f>A!$F342*0.08535</f>
        <v>31334.118749999998</v>
      </c>
      <c r="O342" s="1">
        <v>31334</v>
      </c>
      <c r="P342" s="83">
        <f t="shared" si="1"/>
        <v>69.079645233047899</v>
      </c>
      <c r="Q342" s="1">
        <v>689372</v>
      </c>
      <c r="R342" s="25"/>
      <c r="S342" s="25"/>
      <c r="T342" s="25"/>
      <c r="U342" s="25"/>
      <c r="V342" s="25"/>
      <c r="W342" s="25"/>
      <c r="X342" s="85">
        <f>A!N342-O342</f>
        <v>0.11874999999781721</v>
      </c>
      <c r="Y342" s="86"/>
    </row>
    <row r="343" spans="1:25" ht="12.5" x14ac:dyDescent="0.25">
      <c r="A343" s="9">
        <v>37051</v>
      </c>
      <c r="B343" s="25">
        <v>3778</v>
      </c>
      <c r="C343" s="25"/>
      <c r="D343" s="25"/>
      <c r="E343" s="25"/>
      <c r="F343" s="25">
        <v>360025</v>
      </c>
      <c r="G343" s="25">
        <f>IF(A!B343&gt;0,SUM(A!$B$321:B343)," ")</f>
        <v>84285</v>
      </c>
      <c r="H343" s="25"/>
      <c r="I343" s="25">
        <v>8438110</v>
      </c>
      <c r="J343" s="25"/>
      <c r="L343" s="83">
        <v>71.3</v>
      </c>
      <c r="M343" s="83"/>
      <c r="N343" s="87">
        <f>A!$F343*0.08535</f>
        <v>30728.133749999997</v>
      </c>
      <c r="O343" s="1">
        <v>30728</v>
      </c>
      <c r="P343" s="83">
        <f t="shared" si="1"/>
        <v>67.743643924206808</v>
      </c>
      <c r="Q343" s="1">
        <v>720183</v>
      </c>
      <c r="R343" s="25"/>
      <c r="S343" s="25"/>
      <c r="T343" s="25"/>
      <c r="U343" s="25"/>
      <c r="V343" s="25"/>
      <c r="W343" s="25"/>
      <c r="X343" s="85">
        <f>A!N343-O343</f>
        <v>0.13374999999723514</v>
      </c>
      <c r="Y343" s="86"/>
    </row>
    <row r="344" spans="1:25" ht="12.5" x14ac:dyDescent="0.25">
      <c r="A344" s="9">
        <v>37058</v>
      </c>
      <c r="B344" s="25">
        <v>3614</v>
      </c>
      <c r="C344" s="25"/>
      <c r="D344" s="25"/>
      <c r="E344" s="25"/>
      <c r="F344" s="25">
        <v>367352</v>
      </c>
      <c r="G344" s="25">
        <f>IF(A!B344&gt;0,SUM(A!$B$321:B344)," ")</f>
        <v>87899</v>
      </c>
      <c r="H344" s="25"/>
      <c r="I344" s="25">
        <v>8805462</v>
      </c>
      <c r="J344" s="25"/>
      <c r="L344" s="83">
        <v>72.900000000000006</v>
      </c>
      <c r="M344" s="83"/>
      <c r="N344" s="87">
        <f>A!$F344*0.08535</f>
        <v>31353.493199999997</v>
      </c>
      <c r="O344" s="1">
        <v>31353</v>
      </c>
      <c r="P344" s="83">
        <f t="shared" si="1"/>
        <v>69.121533062863051</v>
      </c>
      <c r="Q344" s="1">
        <v>751507</v>
      </c>
      <c r="R344" s="25"/>
      <c r="S344" s="25"/>
      <c r="T344" s="25"/>
      <c r="U344" s="25"/>
      <c r="V344" s="25"/>
      <c r="W344" s="25"/>
      <c r="X344" s="85">
        <f>A!N344-O344</f>
        <v>0.49319999999715947</v>
      </c>
      <c r="Y344" s="86"/>
    </row>
    <row r="345" spans="1:25" ht="12.5" x14ac:dyDescent="0.25">
      <c r="A345" s="9">
        <v>37065</v>
      </c>
      <c r="B345" s="25">
        <v>4041</v>
      </c>
      <c r="C345" s="25"/>
      <c r="D345" s="25"/>
      <c r="E345" s="25"/>
      <c r="F345" s="25">
        <v>370225</v>
      </c>
      <c r="G345" s="25">
        <f>IF(A!B345&gt;0,SUM(A!$B$321:B345)," ")</f>
        <v>91940</v>
      </c>
      <c r="H345" s="25"/>
      <c r="I345" s="25">
        <v>9175687</v>
      </c>
      <c r="J345" s="25"/>
      <c r="L345" s="83">
        <v>73.400000000000006</v>
      </c>
      <c r="M345" s="83"/>
      <c r="N345" s="87">
        <f>A!$F345*0.08535</f>
        <v>31598.703749999997</v>
      </c>
      <c r="O345" s="1">
        <v>31599</v>
      </c>
      <c r="P345" s="83">
        <f t="shared" ref="P345:P408" si="2">(O345*2204.62262185)/1000000</f>
        <v>69.66387022783816</v>
      </c>
      <c r="Q345" s="1">
        <v>783086</v>
      </c>
      <c r="R345" s="25"/>
      <c r="S345" s="25"/>
      <c r="T345" s="25"/>
      <c r="U345" s="25"/>
      <c r="V345" s="25"/>
      <c r="W345" s="25"/>
      <c r="X345" s="85">
        <f>A!N345-O345</f>
        <v>-0.2962500000030559</v>
      </c>
      <c r="Y345" s="86"/>
    </row>
    <row r="346" spans="1:25" ht="12.5" x14ac:dyDescent="0.25">
      <c r="A346" s="9">
        <v>37072</v>
      </c>
      <c r="B346" s="25">
        <v>3390</v>
      </c>
      <c r="C346" s="25"/>
      <c r="D346" s="25"/>
      <c r="E346" s="25"/>
      <c r="F346" s="25">
        <v>344827</v>
      </c>
      <c r="G346" s="25">
        <f>IF(A!B346&gt;0,SUM(A!$B$321:B346)," ")</f>
        <v>95330</v>
      </c>
      <c r="H346" s="25"/>
      <c r="I346" s="25">
        <v>9520514</v>
      </c>
      <c r="J346" s="25"/>
      <c r="L346" s="83">
        <v>69.2</v>
      </c>
      <c r="M346" s="83"/>
      <c r="N346" s="87">
        <f>A!$F346*0.08535</f>
        <v>29430.98445</v>
      </c>
      <c r="O346" s="1">
        <v>29431</v>
      </c>
      <c r="P346" s="83">
        <f t="shared" si="2"/>
        <v>64.884248383667355</v>
      </c>
      <c r="Q346" s="1">
        <v>812532</v>
      </c>
      <c r="R346" s="25"/>
      <c r="S346" s="25"/>
      <c r="T346" s="25"/>
      <c r="U346" s="25"/>
      <c r="V346" s="25"/>
      <c r="W346" s="25"/>
      <c r="X346" s="85">
        <f>A!N346-O346</f>
        <v>-1.555000000007567E-2</v>
      </c>
      <c r="Y346" s="86"/>
    </row>
    <row r="347" spans="1:25" ht="12.5" x14ac:dyDescent="0.25">
      <c r="A347" s="9">
        <v>37079</v>
      </c>
      <c r="B347" s="25">
        <v>3369</v>
      </c>
      <c r="C347" s="25"/>
      <c r="D347" s="25"/>
      <c r="E347" s="25"/>
      <c r="F347" s="25">
        <v>311934</v>
      </c>
      <c r="G347" s="25">
        <f>IF(A!B347&gt;0,SUM(A!$B$321:B347)," ")</f>
        <v>98699</v>
      </c>
      <c r="H347" s="25"/>
      <c r="I347" s="25">
        <v>9832448</v>
      </c>
      <c r="J347" s="25"/>
      <c r="L347" s="83">
        <v>63.6</v>
      </c>
      <c r="M347" s="83"/>
      <c r="N347" s="87">
        <f>A!$F347*0.08535</f>
        <v>26623.566899999998</v>
      </c>
      <c r="O347" s="1">
        <v>26624</v>
      </c>
      <c r="P347" s="83">
        <f t="shared" si="2"/>
        <v>58.6958726841344</v>
      </c>
      <c r="Q347" s="1">
        <v>839247</v>
      </c>
      <c r="R347" s="25"/>
      <c r="S347" s="25"/>
      <c r="T347" s="25"/>
      <c r="U347" s="25"/>
      <c r="V347" s="25"/>
      <c r="W347" s="25"/>
      <c r="X347" s="85">
        <f>A!N347-O347</f>
        <v>-0.43310000000201399</v>
      </c>
      <c r="Y347" s="86"/>
    </row>
    <row r="348" spans="1:25" ht="12.5" x14ac:dyDescent="0.25">
      <c r="A348" s="9">
        <v>37086</v>
      </c>
      <c r="B348" s="25">
        <v>4155</v>
      </c>
      <c r="C348" s="25"/>
      <c r="D348" s="25"/>
      <c r="E348" s="25"/>
      <c r="F348" s="25">
        <v>372183</v>
      </c>
      <c r="G348" s="25">
        <f>IF(A!B348&gt;0,SUM(A!$B$321:B348)," ")</f>
        <v>102854</v>
      </c>
      <c r="H348" s="25"/>
      <c r="I348" s="25">
        <v>10204631</v>
      </c>
      <c r="J348" s="25"/>
      <c r="L348" s="83">
        <v>74.900000000000006</v>
      </c>
      <c r="M348" s="83"/>
      <c r="N348" s="87">
        <f>A!$F348*0.08535</f>
        <v>31765.819049999998</v>
      </c>
      <c r="O348" s="1">
        <v>31766</v>
      </c>
      <c r="P348" s="83">
        <f t="shared" si="2"/>
        <v>70.032042205687105</v>
      </c>
      <c r="Q348" s="1">
        <v>870997</v>
      </c>
      <c r="R348" s="25"/>
      <c r="S348" s="25"/>
      <c r="T348" s="25"/>
      <c r="U348" s="25"/>
      <c r="V348" s="25"/>
      <c r="W348" s="25"/>
      <c r="X348" s="85">
        <f>A!N348-O348</f>
        <v>-0.18095000000175787</v>
      </c>
      <c r="Y348" s="86"/>
    </row>
    <row r="349" spans="1:25" ht="12.5" x14ac:dyDescent="0.25">
      <c r="A349" s="9">
        <v>37093</v>
      </c>
      <c r="B349" s="25">
        <v>2711</v>
      </c>
      <c r="C349" s="25"/>
      <c r="D349" s="25"/>
      <c r="E349" s="25"/>
      <c r="F349" s="25">
        <v>367062</v>
      </c>
      <c r="G349" s="25">
        <f>IF(A!B349&gt;0,SUM(A!$B$321:B349)," ")</f>
        <v>105565</v>
      </c>
      <c r="H349" s="25"/>
      <c r="I349" s="25">
        <v>10571693</v>
      </c>
      <c r="J349" s="25"/>
      <c r="L349" s="83">
        <v>73.599999999999994</v>
      </c>
      <c r="M349" s="83"/>
      <c r="N349" s="87">
        <f>A!$F349*0.08535</f>
        <v>31328.741699999999</v>
      </c>
      <c r="O349" s="1">
        <v>31329</v>
      </c>
      <c r="P349" s="83">
        <f t="shared" si="2"/>
        <v>69.068622119938652</v>
      </c>
      <c r="Q349" s="1">
        <v>902320</v>
      </c>
      <c r="R349" s="25"/>
      <c r="S349" s="25"/>
      <c r="T349" s="25"/>
      <c r="U349" s="25"/>
      <c r="V349" s="25"/>
      <c r="W349" s="25"/>
      <c r="X349" s="85">
        <f>A!N349-O349</f>
        <v>-0.25830000000132713</v>
      </c>
      <c r="Y349" s="86"/>
    </row>
    <row r="350" spans="1:25" ht="12.5" x14ac:dyDescent="0.25">
      <c r="A350" s="9">
        <v>37100</v>
      </c>
      <c r="B350" s="25">
        <v>4252</v>
      </c>
      <c r="C350" s="25"/>
      <c r="D350" s="25"/>
      <c r="E350" s="25"/>
      <c r="F350" s="25">
        <v>375177</v>
      </c>
      <c r="G350" s="25">
        <f>IF(A!B350&gt;0,SUM(A!$B$321:B350)," ")</f>
        <v>109817</v>
      </c>
      <c r="H350" s="25"/>
      <c r="I350" s="25">
        <v>10946870</v>
      </c>
      <c r="J350" s="25"/>
      <c r="L350" s="83">
        <v>74.7</v>
      </c>
      <c r="M350" s="83"/>
      <c r="N350" s="87">
        <f>A!$F350*0.08535</f>
        <v>32021.356949999998</v>
      </c>
      <c r="O350" s="1">
        <v>32021</v>
      </c>
      <c r="P350" s="83">
        <f t="shared" si="2"/>
        <v>70.59422097425886</v>
      </c>
      <c r="Q350" s="1">
        <v>913330</v>
      </c>
      <c r="R350" s="25"/>
      <c r="S350" s="25"/>
      <c r="T350" s="25"/>
      <c r="U350" s="25"/>
      <c r="V350" s="25"/>
      <c r="W350" s="25"/>
      <c r="X350" s="85">
        <f>A!N350-O350</f>
        <v>0.35694999999759602</v>
      </c>
      <c r="Y350" s="86"/>
    </row>
    <row r="351" spans="1:25" ht="12.5" x14ac:dyDescent="0.25">
      <c r="A351" s="9">
        <v>37107</v>
      </c>
      <c r="B351" s="25">
        <v>3692</v>
      </c>
      <c r="C351" s="25"/>
      <c r="D351" s="25"/>
      <c r="E351" s="25"/>
      <c r="F351" s="25">
        <v>374507</v>
      </c>
      <c r="G351" s="25">
        <f>IF(A!B351&gt;0,SUM(A!$B$321:B351)," ")</f>
        <v>113509</v>
      </c>
      <c r="H351" s="25"/>
      <c r="I351" s="25">
        <v>11321377</v>
      </c>
      <c r="L351" s="83">
        <v>74.599999999999994</v>
      </c>
      <c r="M351" s="83"/>
      <c r="N351" s="87">
        <f>A!$F351*0.08535</f>
        <v>31964.172449999998</v>
      </c>
      <c r="O351" s="1">
        <v>31964</v>
      </c>
      <c r="P351" s="83">
        <f t="shared" si="2"/>
        <v>70.468557484813402</v>
      </c>
      <c r="Q351" s="1">
        <v>966247</v>
      </c>
      <c r="R351" s="25"/>
      <c r="S351" s="25"/>
      <c r="T351" s="25"/>
      <c r="U351" s="25"/>
      <c r="V351" s="25"/>
      <c r="W351" s="25"/>
      <c r="X351" s="85">
        <f>A!N351-O351</f>
        <v>0.1724499999982072</v>
      </c>
      <c r="Y351" s="86"/>
    </row>
    <row r="352" spans="1:25" ht="12.5" x14ac:dyDescent="0.25">
      <c r="A352" s="9">
        <v>37114</v>
      </c>
      <c r="B352" s="25">
        <v>3670</v>
      </c>
      <c r="C352" s="25"/>
      <c r="D352" s="25"/>
      <c r="E352" s="25"/>
      <c r="F352" s="25">
        <v>338621</v>
      </c>
      <c r="G352" s="25">
        <f>IF(A!B352&gt;0,SUM(A!$B$321:B352)," ")</f>
        <v>117179</v>
      </c>
      <c r="H352" s="25"/>
      <c r="I352" s="25">
        <v>11659998</v>
      </c>
      <c r="L352" s="83">
        <v>68.400000000000006</v>
      </c>
      <c r="M352" s="83"/>
      <c r="N352" s="87">
        <f>A!$F352*0.08535</f>
        <v>28901.302349999998</v>
      </c>
      <c r="O352" s="1">
        <v>28901</v>
      </c>
      <c r="P352" s="83">
        <f t="shared" si="2"/>
        <v>63.715798394086853</v>
      </c>
      <c r="Q352" s="1">
        <v>995181</v>
      </c>
      <c r="R352" s="25"/>
      <c r="S352" s="25"/>
      <c r="T352" s="25"/>
      <c r="U352" s="25"/>
      <c r="V352" s="25"/>
      <c r="W352" s="25"/>
      <c r="X352" s="85">
        <f>A!N352-O352</f>
        <v>0.30234999999811407</v>
      </c>
      <c r="Y352" s="86"/>
    </row>
    <row r="353" spans="1:25" ht="12.5" x14ac:dyDescent="0.25">
      <c r="A353" s="9">
        <v>37121</v>
      </c>
      <c r="B353" s="25">
        <v>3485</v>
      </c>
      <c r="C353" s="25"/>
      <c r="D353" s="25"/>
      <c r="E353" s="25"/>
      <c r="F353" s="25">
        <v>373583</v>
      </c>
      <c r="G353" s="25">
        <f>IF(A!B353&gt;0,SUM(A!$B$321:B353)," ")</f>
        <v>120664</v>
      </c>
      <c r="H353" s="25"/>
      <c r="I353" s="25">
        <v>12033581</v>
      </c>
      <c r="J353" s="25"/>
      <c r="L353" s="83">
        <v>73.099999999999994</v>
      </c>
      <c r="M353" s="83"/>
      <c r="N353" s="87">
        <f>A!$F353*0.08535</f>
        <v>31885.30905</v>
      </c>
      <c r="O353" s="1">
        <v>31129</v>
      </c>
      <c r="P353" s="83">
        <f t="shared" si="2"/>
        <v>68.627697595568662</v>
      </c>
      <c r="Q353" s="1">
        <v>1026419</v>
      </c>
      <c r="R353" s="25"/>
      <c r="S353" s="25"/>
      <c r="T353" s="25"/>
      <c r="U353" s="25"/>
      <c r="V353" s="25"/>
      <c r="W353" s="25"/>
      <c r="X353" s="85">
        <f>A!N353-O353</f>
        <v>756.30904999999984</v>
      </c>
      <c r="Y353" s="86"/>
    </row>
    <row r="354" spans="1:25" ht="12.5" x14ac:dyDescent="0.25">
      <c r="A354" s="9">
        <v>37128</v>
      </c>
      <c r="B354" s="25">
        <v>3890</v>
      </c>
      <c r="C354" s="25"/>
      <c r="D354" s="25"/>
      <c r="E354" s="25"/>
      <c r="F354" s="25">
        <v>372191</v>
      </c>
      <c r="G354" s="25">
        <f>IF(A!B354&gt;0,SUM(A!$B$321:B354)," ")</f>
        <v>124554</v>
      </c>
      <c r="H354" s="25"/>
      <c r="I354" s="25">
        <v>12405772</v>
      </c>
      <c r="J354" s="25"/>
      <c r="L354" s="83">
        <v>74.400000000000006</v>
      </c>
      <c r="M354" s="83"/>
      <c r="N354" s="87">
        <f>A!$F354*0.08535</f>
        <v>31766.501849999997</v>
      </c>
      <c r="O354" s="1">
        <v>31767</v>
      </c>
      <c r="P354" s="83">
        <f t="shared" si="2"/>
        <v>70.034246828308952</v>
      </c>
      <c r="Q354" s="1">
        <v>1058852</v>
      </c>
      <c r="R354" s="25"/>
      <c r="S354" s="25"/>
      <c r="T354" s="25"/>
      <c r="U354" s="25"/>
      <c r="V354" s="25"/>
      <c r="W354" s="25"/>
      <c r="X354" s="85">
        <f>A!N354-O354</f>
        <v>-0.49815000000307919</v>
      </c>
      <c r="Y354" s="86"/>
    </row>
    <row r="355" spans="1:25" ht="12.5" x14ac:dyDescent="0.25">
      <c r="A355" s="9">
        <v>37135</v>
      </c>
      <c r="B355" s="25">
        <v>4203</v>
      </c>
      <c r="C355" s="25"/>
      <c r="D355" s="25"/>
      <c r="E355" s="25"/>
      <c r="F355" s="25">
        <v>389348</v>
      </c>
      <c r="G355" s="25">
        <f>IF(A!B355&gt;0,SUM(A!$B$321:B355)," ")</f>
        <v>128757</v>
      </c>
      <c r="H355" s="25"/>
      <c r="I355" s="25">
        <v>12795120</v>
      </c>
      <c r="J355" s="25"/>
      <c r="L355" s="83">
        <v>77.900000000000006</v>
      </c>
      <c r="M355" s="83"/>
      <c r="N355" s="87">
        <f>A!$F355*0.08535</f>
        <v>33230.851799999997</v>
      </c>
      <c r="O355" s="1">
        <v>33231</v>
      </c>
      <c r="P355" s="83">
        <f t="shared" si="2"/>
        <v>73.261814346697363</v>
      </c>
      <c r="Q355" s="1">
        <v>1091968</v>
      </c>
      <c r="R355" s="25"/>
      <c r="S355" s="25"/>
      <c r="T355" s="25"/>
      <c r="U355" s="25"/>
      <c r="V355" s="25"/>
      <c r="W355" s="25"/>
      <c r="X355" s="85">
        <f>A!N355-O355</f>
        <v>-0.14820000000327127</v>
      </c>
      <c r="Y355" s="86"/>
    </row>
    <row r="356" spans="1:25" ht="12.5" x14ac:dyDescent="0.25">
      <c r="A356" s="9">
        <v>37142</v>
      </c>
      <c r="B356" s="25">
        <v>3376</v>
      </c>
      <c r="C356" s="25"/>
      <c r="D356" s="25"/>
      <c r="E356" s="25"/>
      <c r="F356" s="25">
        <v>327915</v>
      </c>
      <c r="G356" s="25">
        <f>IF(A!B356&gt;0,SUM(A!$B$321:B356)," ")</f>
        <v>132133</v>
      </c>
      <c r="H356" s="25"/>
      <c r="I356" s="25">
        <v>13123035</v>
      </c>
      <c r="J356" s="25"/>
      <c r="L356" s="83">
        <v>66.599999999999994</v>
      </c>
      <c r="M356" s="83"/>
      <c r="N356" s="87">
        <f>A!$F356*0.08535</f>
        <v>27987.545249999999</v>
      </c>
      <c r="O356" s="1">
        <v>27988</v>
      </c>
      <c r="P356" s="83">
        <f t="shared" si="2"/>
        <v>61.702977940337803</v>
      </c>
      <c r="Q356" s="1">
        <v>1120048</v>
      </c>
      <c r="R356" s="25"/>
      <c r="S356" s="25"/>
      <c r="T356" s="25"/>
      <c r="U356" s="25"/>
      <c r="V356" s="25"/>
      <c r="W356" s="25"/>
      <c r="X356" s="85">
        <f>A!N356-O356</f>
        <v>-0.4547500000007858</v>
      </c>
      <c r="Y356" s="86"/>
    </row>
    <row r="357" spans="1:25" ht="12.5" x14ac:dyDescent="0.25">
      <c r="A357" s="9">
        <v>37149</v>
      </c>
      <c r="B357" s="25">
        <v>3359</v>
      </c>
      <c r="C357" s="25"/>
      <c r="D357" s="25"/>
      <c r="E357" s="25"/>
      <c r="F357" s="25">
        <v>393359</v>
      </c>
      <c r="G357" s="25">
        <f>IF(A!B357&gt;0,SUM(A!$B$321:B357)," ")</f>
        <v>135492</v>
      </c>
      <c r="H357" s="25"/>
      <c r="I357" s="25">
        <v>13516394</v>
      </c>
      <c r="J357" s="25"/>
      <c r="L357" s="83">
        <v>79.099999999999994</v>
      </c>
      <c r="M357" s="83"/>
      <c r="N357" s="87">
        <f>A!$F357*0.08535</f>
        <v>33573.190649999997</v>
      </c>
      <c r="O357" s="1">
        <v>33573</v>
      </c>
      <c r="P357" s="83">
        <f t="shared" si="2"/>
        <v>74.015795283370053</v>
      </c>
      <c r="Q357" s="1">
        <v>1153591</v>
      </c>
      <c r="R357" s="25"/>
      <c r="S357" s="25"/>
      <c r="T357" s="25"/>
      <c r="U357" s="25"/>
      <c r="V357" s="25"/>
      <c r="W357" s="25"/>
      <c r="X357" s="85">
        <f>A!N357-O357</f>
        <v>0.19064999999682186</v>
      </c>
      <c r="Y357" s="86"/>
    </row>
    <row r="358" spans="1:25" ht="12.5" x14ac:dyDescent="0.25">
      <c r="A358" s="9">
        <v>37156</v>
      </c>
      <c r="B358" s="25">
        <v>4033</v>
      </c>
      <c r="C358" s="25"/>
      <c r="D358" s="25"/>
      <c r="E358" s="25"/>
      <c r="F358" s="25">
        <v>406404</v>
      </c>
      <c r="G358" s="25">
        <f>IF(A!B358&gt;0,SUM(A!$B$321:B358)," ")</f>
        <v>139525</v>
      </c>
      <c r="H358" s="25"/>
      <c r="I358" s="25">
        <v>13922798</v>
      </c>
      <c r="J358" s="25"/>
      <c r="L358" s="83">
        <v>81.7</v>
      </c>
      <c r="M358" s="83"/>
      <c r="N358" s="87">
        <f>A!$F358*0.08535</f>
        <v>34686.581399999995</v>
      </c>
      <c r="O358" s="1">
        <v>34687</v>
      </c>
      <c r="P358" s="83">
        <f t="shared" si="2"/>
        <v>76.471744884110961</v>
      </c>
      <c r="Q358" s="1">
        <v>1188328</v>
      </c>
      <c r="R358" s="25"/>
      <c r="S358" s="25"/>
      <c r="T358" s="25"/>
      <c r="U358" s="25"/>
      <c r="V358" s="25"/>
      <c r="W358" s="25"/>
      <c r="X358" s="85">
        <f>A!N358-O358</f>
        <v>-0.41860000000451691</v>
      </c>
      <c r="Y358" s="86"/>
    </row>
    <row r="359" spans="1:25" ht="12.5" x14ac:dyDescent="0.25">
      <c r="A359" s="9">
        <v>37163</v>
      </c>
      <c r="B359" s="25">
        <v>3126</v>
      </c>
      <c r="C359" s="25"/>
      <c r="D359" s="25"/>
      <c r="E359" s="25"/>
      <c r="F359" s="25">
        <v>411276</v>
      </c>
      <c r="G359" s="25">
        <f>IF(A!B359&gt;0,SUM(A!$B$321:B359)," ")</f>
        <v>142651</v>
      </c>
      <c r="H359" s="25"/>
      <c r="I359" s="25">
        <v>14334074</v>
      </c>
      <c r="J359" s="25"/>
      <c r="L359" s="83">
        <v>82.4</v>
      </c>
      <c r="M359" s="83"/>
      <c r="N359" s="87">
        <f>A!$F359*0.08535</f>
        <v>35102.406599999995</v>
      </c>
      <c r="O359" s="1">
        <v>35102</v>
      </c>
      <c r="P359" s="83">
        <f t="shared" si="2"/>
        <v>77.386663272178708</v>
      </c>
      <c r="Q359" s="1">
        <v>1223407</v>
      </c>
      <c r="R359" s="25"/>
      <c r="S359" s="25"/>
      <c r="T359" s="25"/>
      <c r="U359" s="25"/>
      <c r="V359" s="25"/>
      <c r="W359" s="25"/>
      <c r="X359" s="85">
        <f>A!N359-O359</f>
        <v>0.40659999999479624</v>
      </c>
      <c r="Y359" s="86"/>
    </row>
    <row r="360" spans="1:25" ht="12.5" x14ac:dyDescent="0.25">
      <c r="A360" s="9">
        <v>37170</v>
      </c>
      <c r="B360" s="25">
        <v>2963</v>
      </c>
      <c r="C360" s="25"/>
      <c r="D360" s="25"/>
      <c r="E360" s="25"/>
      <c r="F360" s="25">
        <v>385930</v>
      </c>
      <c r="G360" s="25">
        <f>IF(A!B360&gt;0,SUM(A!$B$321:B360)," ")</f>
        <v>145614</v>
      </c>
      <c r="H360" s="25"/>
      <c r="I360" s="25">
        <v>14720004</v>
      </c>
      <c r="J360" s="25"/>
      <c r="L360" s="83">
        <v>77.2</v>
      </c>
      <c r="M360" s="83"/>
      <c r="N360" s="87">
        <f>A!$F360*0.08535</f>
        <v>32939.125499999995</v>
      </c>
      <c r="O360" s="1">
        <v>32939</v>
      </c>
      <c r="P360" s="83">
        <f t="shared" si="2"/>
        <v>72.61806454111715</v>
      </c>
      <c r="Q360" s="1">
        <v>1256352</v>
      </c>
      <c r="R360" s="25"/>
      <c r="S360" s="25"/>
      <c r="T360" s="25"/>
      <c r="U360" s="25"/>
      <c r="V360" s="25"/>
      <c r="W360" s="25"/>
      <c r="X360" s="85">
        <f>A!N360-O360</f>
        <v>0.1254999999946449</v>
      </c>
      <c r="Y360" s="86"/>
    </row>
    <row r="361" spans="1:25" ht="12.5" x14ac:dyDescent="0.25">
      <c r="A361" s="9">
        <v>37177</v>
      </c>
      <c r="B361" s="25">
        <v>2664</v>
      </c>
      <c r="C361" s="25"/>
      <c r="D361" s="25"/>
      <c r="E361" s="25"/>
      <c r="F361" s="25">
        <v>354790</v>
      </c>
      <c r="G361" s="25">
        <f>IF(A!B361&gt;0,SUM(A!$B$321:B361)," ")</f>
        <v>148278</v>
      </c>
      <c r="H361" s="25"/>
      <c r="I361" s="25">
        <v>15074794</v>
      </c>
      <c r="J361" s="25"/>
      <c r="L361" s="83">
        <v>72.2</v>
      </c>
      <c r="M361" s="83"/>
      <c r="N361" s="87">
        <f>A!$F361*0.08535</f>
        <v>30281.326499999999</v>
      </c>
      <c r="O361" s="1">
        <v>30281</v>
      </c>
      <c r="P361" s="83">
        <f t="shared" si="2"/>
        <v>66.758177612239848</v>
      </c>
      <c r="Q361" s="1">
        <v>1286651</v>
      </c>
      <c r="R361" s="25"/>
      <c r="S361" s="25"/>
      <c r="T361" s="25"/>
      <c r="U361" s="25"/>
      <c r="V361" s="25"/>
      <c r="W361" s="25"/>
      <c r="X361" s="85">
        <f>A!N361-O361</f>
        <v>0.3264999999992142</v>
      </c>
      <c r="Y361" s="86"/>
    </row>
    <row r="362" spans="1:25" ht="12.5" x14ac:dyDescent="0.25">
      <c r="A362" s="9">
        <v>37184</v>
      </c>
      <c r="B362" s="25">
        <v>3758</v>
      </c>
      <c r="C362" s="25"/>
      <c r="D362" s="25"/>
      <c r="E362" s="25"/>
      <c r="F362" s="25">
        <v>432034</v>
      </c>
      <c r="G362" s="25">
        <f>IF(A!B362&gt;0,SUM(A!$B$321:B362)," ")</f>
        <v>152036</v>
      </c>
      <c r="H362" s="25"/>
      <c r="I362" s="25">
        <v>15506828</v>
      </c>
      <c r="J362" s="25"/>
      <c r="L362" s="83">
        <v>86.6</v>
      </c>
      <c r="M362" s="83"/>
      <c r="N362" s="87">
        <f>A!$F362*0.08535</f>
        <v>36874.101900000001</v>
      </c>
      <c r="O362" s="1">
        <v>36874</v>
      </c>
      <c r="P362" s="83">
        <f t="shared" si="2"/>
        <v>81.293254558096905</v>
      </c>
      <c r="Q362" s="1">
        <v>1323522</v>
      </c>
      <c r="R362" s="25"/>
      <c r="S362" s="25"/>
      <c r="T362" s="25"/>
      <c r="U362" s="25"/>
      <c r="V362" s="25"/>
      <c r="W362" s="25"/>
      <c r="X362" s="85">
        <f>A!N362-O362</f>
        <v>0.10190000000147847</v>
      </c>
      <c r="Y362" s="86"/>
    </row>
    <row r="363" spans="1:25" ht="12.5" x14ac:dyDescent="0.25">
      <c r="A363" s="9">
        <v>37191</v>
      </c>
      <c r="B363" s="25">
        <v>3247</v>
      </c>
      <c r="C363" s="25"/>
      <c r="D363" s="25"/>
      <c r="E363" s="25"/>
      <c r="F363" s="25">
        <v>412312</v>
      </c>
      <c r="G363" s="25">
        <f>IF(A!B363&gt;0,SUM(A!$B$321:B363)," ")</f>
        <v>155283</v>
      </c>
      <c r="H363" s="25"/>
      <c r="I363" s="25">
        <v>15919140</v>
      </c>
      <c r="J363" s="25"/>
      <c r="L363" s="83">
        <v>82.7</v>
      </c>
      <c r="M363" s="83"/>
      <c r="N363" s="87">
        <f>A!$F363*0.08535</f>
        <v>35190.8292</v>
      </c>
      <c r="O363" s="1">
        <v>35191</v>
      </c>
      <c r="P363" s="83">
        <f t="shared" si="2"/>
        <v>77.58287468552335</v>
      </c>
      <c r="Q363" s="1">
        <v>1358687</v>
      </c>
      <c r="R363" s="25"/>
      <c r="S363" s="25"/>
      <c r="T363" s="25"/>
      <c r="U363" s="25"/>
      <c r="V363" s="25"/>
      <c r="W363" s="25"/>
      <c r="X363" s="85">
        <f>A!N363-O363</f>
        <v>-0.17079999999987194</v>
      </c>
      <c r="Y363" s="86"/>
    </row>
    <row r="364" spans="1:25" ht="12.5" x14ac:dyDescent="0.25">
      <c r="A364" s="9">
        <v>37198</v>
      </c>
      <c r="B364" s="25">
        <v>3389</v>
      </c>
      <c r="C364" s="25"/>
      <c r="D364" s="25"/>
      <c r="E364" s="25"/>
      <c r="F364" s="25">
        <v>410487</v>
      </c>
      <c r="G364" s="25">
        <f>IF(A!B364&gt;0,SUM(A!$B$321:B364)," ")</f>
        <v>158672</v>
      </c>
      <c r="H364" s="25"/>
      <c r="I364" s="25">
        <v>16329627</v>
      </c>
      <c r="J364" s="25"/>
      <c r="L364" s="83">
        <v>82.7</v>
      </c>
      <c r="M364" s="83"/>
      <c r="N364" s="87">
        <f>A!$F364*0.08535</f>
        <v>35035.065449999995</v>
      </c>
      <c r="O364" s="1">
        <v>35035</v>
      </c>
      <c r="P364" s="83">
        <f t="shared" si="2"/>
        <v>77.238953556514758</v>
      </c>
      <c r="Q364" s="1">
        <v>1393680</v>
      </c>
      <c r="R364" s="25"/>
      <c r="S364" s="25"/>
      <c r="T364" s="25"/>
      <c r="U364" s="25"/>
      <c r="V364" s="25"/>
      <c r="W364" s="25"/>
      <c r="X364" s="85">
        <f>A!N364-O364</f>
        <v>6.5449999994598329E-2</v>
      </c>
      <c r="Y364" s="86"/>
    </row>
    <row r="365" spans="1:25" ht="12.5" x14ac:dyDescent="0.25">
      <c r="A365" s="9">
        <v>37205</v>
      </c>
      <c r="B365" s="25">
        <v>3372</v>
      </c>
      <c r="C365" s="25"/>
      <c r="D365" s="25"/>
      <c r="E365" s="25"/>
      <c r="F365" s="25">
        <v>411313</v>
      </c>
      <c r="G365" s="25">
        <f>IF(A!B365&gt;0,SUM(A!$B$321:B365)," ")</f>
        <v>162044</v>
      </c>
      <c r="H365" s="25"/>
      <c r="I365" s="25">
        <v>16740940</v>
      </c>
      <c r="J365" s="25"/>
      <c r="L365" s="83">
        <v>83.2</v>
      </c>
      <c r="M365" s="83"/>
      <c r="N365" s="87">
        <f>A!$F365*0.08535</f>
        <v>35105.564549999996</v>
      </c>
      <c r="O365" s="1">
        <v>35106</v>
      </c>
      <c r="P365" s="83">
        <f t="shared" si="2"/>
        <v>77.395481762666108</v>
      </c>
      <c r="Q365" s="1">
        <v>1428930</v>
      </c>
      <c r="R365" s="25"/>
      <c r="S365" s="25"/>
      <c r="T365" s="25"/>
      <c r="U365" s="25"/>
      <c r="V365" s="25"/>
      <c r="W365" s="25"/>
      <c r="X365" s="85">
        <f>A!N365-O365</f>
        <v>-0.43545000000449363</v>
      </c>
      <c r="Y365" s="86"/>
    </row>
    <row r="366" spans="1:25" ht="12.5" x14ac:dyDescent="0.25">
      <c r="A366" s="9">
        <v>37212</v>
      </c>
      <c r="B366" s="25">
        <v>3721</v>
      </c>
      <c r="C366" s="25"/>
      <c r="D366" s="25"/>
      <c r="E366" s="25"/>
      <c r="F366" s="25">
        <v>397776</v>
      </c>
      <c r="G366" s="25">
        <f>IF(A!B366&gt;0,SUM(A!$B$321:B366)," ")</f>
        <v>165765</v>
      </c>
      <c r="H366" s="25"/>
      <c r="I366" s="25">
        <v>17138716</v>
      </c>
      <c r="J366" s="25"/>
      <c r="L366" s="83">
        <v>80.900000000000006</v>
      </c>
      <c r="M366" s="83"/>
      <c r="N366" s="87">
        <f>A!$F366*0.08535</f>
        <v>33950.181599999996</v>
      </c>
      <c r="O366" s="1">
        <v>33950</v>
      </c>
      <c r="P366" s="83">
        <f t="shared" si="2"/>
        <v>74.846938011807495</v>
      </c>
      <c r="Q366" s="1">
        <v>1462814</v>
      </c>
      <c r="R366" s="25"/>
      <c r="S366" s="25"/>
      <c r="T366" s="25"/>
      <c r="U366" s="25"/>
      <c r="V366" s="25"/>
      <c r="W366" s="25"/>
      <c r="X366" s="85">
        <f>A!N366-O366</f>
        <v>0.18159999999625143</v>
      </c>
      <c r="Y366" s="86"/>
    </row>
    <row r="367" spans="1:25" ht="12.5" x14ac:dyDescent="0.25">
      <c r="A367" s="9">
        <v>37219</v>
      </c>
      <c r="B367" s="25">
        <v>3269</v>
      </c>
      <c r="C367" s="25"/>
      <c r="D367" s="25"/>
      <c r="E367" s="25"/>
      <c r="F367" s="25">
        <v>406228</v>
      </c>
      <c r="G367" s="25">
        <f>IF(A!B367&gt;0,SUM(A!$B$321:B367)," ")</f>
        <v>169034</v>
      </c>
      <c r="H367" s="25"/>
      <c r="I367" s="25">
        <v>17544944</v>
      </c>
      <c r="J367" s="25"/>
      <c r="L367" s="83">
        <v>82.3</v>
      </c>
      <c r="M367" s="83"/>
      <c r="N367" s="87">
        <f>A!$F367*0.08535</f>
        <v>34671.559799999995</v>
      </c>
      <c r="O367" s="1">
        <v>34672</v>
      </c>
      <c r="P367" s="83">
        <f t="shared" si="2"/>
        <v>76.438675544783209</v>
      </c>
      <c r="Q367" s="1">
        <v>1497466</v>
      </c>
      <c r="R367" s="25"/>
      <c r="S367" s="25"/>
      <c r="T367" s="25"/>
      <c r="U367" s="25"/>
      <c r="V367" s="25"/>
      <c r="W367" s="25"/>
      <c r="X367" s="85">
        <f>A!N367-O367</f>
        <v>-0.44020000000455184</v>
      </c>
      <c r="Y367" s="86"/>
    </row>
    <row r="368" spans="1:25" ht="12.5" x14ac:dyDescent="0.25">
      <c r="A368" s="9">
        <v>37226</v>
      </c>
      <c r="B368" s="25">
        <v>3399</v>
      </c>
      <c r="C368" s="25"/>
      <c r="D368" s="25"/>
      <c r="E368" s="25"/>
      <c r="F368" s="25">
        <v>417176</v>
      </c>
      <c r="G368" s="25">
        <f>IF(A!B368&gt;0,SUM(A!$B$321:B368)," ")</f>
        <v>172433</v>
      </c>
      <c r="H368" s="25"/>
      <c r="I368" s="25">
        <v>17962120</v>
      </c>
      <c r="J368" s="25"/>
      <c r="L368" s="83">
        <v>83.2</v>
      </c>
      <c r="M368" s="83"/>
      <c r="N368" s="87">
        <f>A!$F368*0.08535</f>
        <v>35605.971599999997</v>
      </c>
      <c r="O368" s="1">
        <v>35606</v>
      </c>
      <c r="P368" s="83">
        <f t="shared" si="2"/>
        <v>78.497793073591097</v>
      </c>
      <c r="Q368" s="1">
        <v>1533057</v>
      </c>
      <c r="R368" s="25"/>
      <c r="S368" s="25"/>
      <c r="T368" s="25"/>
      <c r="U368" s="25"/>
      <c r="V368" s="25"/>
      <c r="W368" s="25"/>
      <c r="X368" s="85">
        <f>A!N368-O368</f>
        <v>-2.8400000002875458E-2</v>
      </c>
      <c r="Y368" s="86"/>
    </row>
    <row r="369" spans="1:25" ht="12.5" x14ac:dyDescent="0.25">
      <c r="A369" s="9">
        <v>37233</v>
      </c>
      <c r="B369" s="25">
        <v>3559</v>
      </c>
      <c r="C369" s="25"/>
      <c r="D369" s="25"/>
      <c r="E369" s="25"/>
      <c r="F369" s="25">
        <v>410314</v>
      </c>
      <c r="G369" s="25">
        <f>IF(A!B369&gt;0,SUM(A!$B$321:B369)," ")</f>
        <v>175992</v>
      </c>
      <c r="H369" s="25"/>
      <c r="I369" s="25">
        <v>18372434</v>
      </c>
      <c r="J369" s="25"/>
      <c r="L369" s="83">
        <v>82.6</v>
      </c>
      <c r="M369" s="83"/>
      <c r="N369" s="87">
        <f>A!$F369*0.08535</f>
        <v>35020.299899999998</v>
      </c>
      <c r="O369" s="1">
        <v>35020</v>
      </c>
      <c r="P369" s="83">
        <f t="shared" si="2"/>
        <v>77.205884217187005</v>
      </c>
      <c r="Q369" s="1">
        <v>1568562</v>
      </c>
      <c r="R369" s="25"/>
      <c r="S369" s="25"/>
      <c r="T369" s="25"/>
      <c r="U369" s="25"/>
      <c r="V369" s="25"/>
      <c r="W369" s="25"/>
      <c r="X369" s="85">
        <f>A!N369-O369</f>
        <v>0.29989999999816064</v>
      </c>
      <c r="Y369" s="86"/>
    </row>
    <row r="370" spans="1:25" ht="12.5" x14ac:dyDescent="0.25">
      <c r="A370" s="9">
        <v>37240</v>
      </c>
      <c r="B370" s="25">
        <v>3433</v>
      </c>
      <c r="C370" s="25"/>
      <c r="D370" s="25"/>
      <c r="E370" s="25"/>
      <c r="F370" s="25">
        <v>414136</v>
      </c>
      <c r="G370" s="25">
        <f>IF(A!B370&gt;0,SUM(A!$B$321:B370)," ")</f>
        <v>179425</v>
      </c>
      <c r="H370" s="25"/>
      <c r="I370" s="25">
        <v>18786570</v>
      </c>
      <c r="J370" s="25"/>
      <c r="L370" s="83">
        <v>82.9</v>
      </c>
      <c r="M370" s="83"/>
      <c r="N370" s="87">
        <f>A!$F370*0.08535</f>
        <v>35346.507599999997</v>
      </c>
      <c r="O370" s="1">
        <v>35347</v>
      </c>
      <c r="P370" s="83">
        <f t="shared" si="2"/>
        <v>77.926795814531957</v>
      </c>
      <c r="Q370" s="1">
        <v>1634469</v>
      </c>
      <c r="R370" s="25"/>
      <c r="S370" s="25"/>
      <c r="T370" s="25"/>
      <c r="U370" s="25"/>
      <c r="V370" s="25"/>
      <c r="W370" s="25"/>
      <c r="X370" s="85">
        <f>A!N370-O370</f>
        <v>-0.49240000000281725</v>
      </c>
      <c r="Y370" s="86"/>
    </row>
    <row r="371" spans="1:25" ht="12.5" x14ac:dyDescent="0.25">
      <c r="A371" s="9">
        <v>37247</v>
      </c>
      <c r="B371" s="25">
        <v>3350</v>
      </c>
      <c r="C371" s="25"/>
      <c r="D371" s="25"/>
      <c r="E371" s="25"/>
      <c r="F371" s="25">
        <v>397103</v>
      </c>
      <c r="G371" s="25">
        <f>IF(A!B371&gt;0,SUM(A!$B$321:B371)," ")</f>
        <v>182775</v>
      </c>
      <c r="H371" s="25"/>
      <c r="I371" s="25">
        <v>19183673</v>
      </c>
      <c r="J371" s="25"/>
      <c r="L371" s="83"/>
      <c r="M371" s="83"/>
      <c r="N371" s="87">
        <f>A!$F371*0.08535</f>
        <v>33892.741049999997</v>
      </c>
      <c r="O371" s="1">
        <v>34051</v>
      </c>
      <c r="P371" s="83">
        <f t="shared" si="2"/>
        <v>75.069604896614351</v>
      </c>
      <c r="Q371" s="1">
        <v>1678513</v>
      </c>
      <c r="R371" s="25"/>
      <c r="S371" s="25"/>
      <c r="T371" s="25"/>
      <c r="U371" s="25"/>
      <c r="V371" s="25"/>
      <c r="W371" s="25"/>
      <c r="X371" s="85">
        <f>A!N371-O371</f>
        <v>-158.2589500000031</v>
      </c>
      <c r="Y371" s="86"/>
    </row>
    <row r="372" spans="1:25" ht="12.5" x14ac:dyDescent="0.25">
      <c r="A372" s="9">
        <v>37254</v>
      </c>
      <c r="B372" s="25">
        <v>1362</v>
      </c>
      <c r="C372" s="25"/>
      <c r="D372" s="25"/>
      <c r="E372" s="25"/>
      <c r="F372" s="25">
        <v>231350</v>
      </c>
      <c r="G372" s="25">
        <f>IF(A!B372&gt;0,SUM(A!$B$321:B372)," ")</f>
        <v>184137</v>
      </c>
      <c r="H372" s="25"/>
      <c r="I372" s="25">
        <v>19415023</v>
      </c>
      <c r="J372" s="25"/>
      <c r="L372" s="83"/>
      <c r="M372" s="83"/>
      <c r="N372" s="87">
        <f>A!$F372*0.08535</f>
        <v>19745.7225</v>
      </c>
      <c r="O372" s="1">
        <v>19746</v>
      </c>
      <c r="P372" s="83">
        <f t="shared" si="2"/>
        <v>43.532478291050097</v>
      </c>
      <c r="Q372" s="1">
        <v>1698813</v>
      </c>
      <c r="R372" s="25"/>
      <c r="S372" s="25"/>
      <c r="T372" s="25"/>
      <c r="U372" s="25"/>
      <c r="V372" s="25"/>
      <c r="W372" s="25"/>
      <c r="X372" s="85">
        <f>A!N372-O372</f>
        <v>-0.27750000000014552</v>
      </c>
      <c r="Y372" s="86"/>
    </row>
    <row r="373" spans="1:25" ht="12.5" x14ac:dyDescent="0.25">
      <c r="A373" s="9">
        <v>37261</v>
      </c>
      <c r="B373" s="25">
        <v>2311</v>
      </c>
      <c r="C373" s="25"/>
      <c r="D373" s="25"/>
      <c r="E373" s="25"/>
      <c r="F373" s="25">
        <v>300469</v>
      </c>
      <c r="G373" s="25">
        <f>IF(A!B373&gt;0,SUM(A!$B$373:B373)," ")</f>
        <v>2311</v>
      </c>
      <c r="H373" s="25"/>
      <c r="I373" s="25">
        <v>300469</v>
      </c>
      <c r="L373" s="83">
        <v>53.3</v>
      </c>
      <c r="M373" s="83"/>
      <c r="N373" s="87">
        <f>A!$F373*0.08535</f>
        <v>25645.029149999998</v>
      </c>
      <c r="O373" s="1">
        <v>25645</v>
      </c>
      <c r="P373" s="83">
        <f t="shared" si="2"/>
        <v>56.537547137343253</v>
      </c>
      <c r="Q373" s="1">
        <v>26250</v>
      </c>
      <c r="R373" s="25"/>
      <c r="S373" s="25"/>
      <c r="T373" s="25"/>
      <c r="U373" s="25"/>
      <c r="V373" s="25"/>
      <c r="W373" s="25"/>
      <c r="X373" s="85">
        <f>A!N373-O373</f>
        <v>2.914999999848078E-2</v>
      </c>
      <c r="Y373" s="86"/>
    </row>
    <row r="374" spans="1:25" ht="12.5" x14ac:dyDescent="0.25">
      <c r="A374" s="9">
        <v>37268</v>
      </c>
      <c r="B374" s="25">
        <v>3926</v>
      </c>
      <c r="C374" s="25"/>
      <c r="D374" s="25"/>
      <c r="E374" s="25"/>
      <c r="F374" s="25">
        <v>441989</v>
      </c>
      <c r="G374" s="25">
        <f>IF(A!B374&gt;0,SUM(A!$B$373:B374)," ")</f>
        <v>6237</v>
      </c>
      <c r="I374" s="25">
        <v>742458</v>
      </c>
      <c r="L374" s="83">
        <v>85.1</v>
      </c>
      <c r="M374" s="83"/>
      <c r="N374" s="87">
        <f>A!$F374*0.08535</f>
        <v>37723.761149999998</v>
      </c>
      <c r="O374" s="1">
        <v>37724</v>
      </c>
      <c r="P374" s="83">
        <f t="shared" si="2"/>
        <v>83.167183786669398</v>
      </c>
      <c r="Q374" s="1">
        <v>65013</v>
      </c>
      <c r="R374" s="25"/>
      <c r="S374" s="25"/>
      <c r="T374" s="25"/>
      <c r="U374" s="25"/>
      <c r="V374" s="25"/>
      <c r="W374" s="25"/>
      <c r="X374" s="85">
        <f>A!N374-O374</f>
        <v>-0.23885000000154832</v>
      </c>
      <c r="Y374" s="86"/>
    </row>
    <row r="375" spans="1:25" ht="12.5" x14ac:dyDescent="0.25">
      <c r="A375" s="9">
        <v>37275</v>
      </c>
      <c r="B375" s="25">
        <v>3675</v>
      </c>
      <c r="C375" s="25"/>
      <c r="D375" s="25"/>
      <c r="E375" s="25"/>
      <c r="F375" s="25">
        <v>430743</v>
      </c>
      <c r="G375" s="25">
        <f>IF(A!B375&gt;0,SUM(A!$B$373:B375)," ")</f>
        <v>9912</v>
      </c>
      <c r="I375" s="25">
        <v>1173201</v>
      </c>
      <c r="J375" s="25"/>
      <c r="L375" s="83">
        <v>86.9</v>
      </c>
      <c r="M375" s="83"/>
      <c r="N375" s="87">
        <f>A!$F375*0.08535</f>
        <v>36763.915049999996</v>
      </c>
      <c r="O375" s="1">
        <v>36764</v>
      </c>
      <c r="P375" s="83">
        <f t="shared" si="2"/>
        <v>81.050746069693403</v>
      </c>
      <c r="Q375" s="1">
        <v>102638</v>
      </c>
      <c r="R375" s="25"/>
      <c r="S375" s="25"/>
      <c r="T375" s="25"/>
      <c r="U375" s="25"/>
      <c r="V375" s="25"/>
      <c r="W375" s="25"/>
      <c r="X375" s="85">
        <f>A!N375-O375</f>
        <v>-8.495000000402797E-2</v>
      </c>
      <c r="Y375" s="86"/>
    </row>
    <row r="376" spans="1:25" ht="12.5" x14ac:dyDescent="0.25">
      <c r="A376" s="9">
        <v>37282</v>
      </c>
      <c r="B376" s="25">
        <v>3131</v>
      </c>
      <c r="C376" s="25"/>
      <c r="D376" s="25"/>
      <c r="E376" s="25"/>
      <c r="F376" s="25">
        <v>410926</v>
      </c>
      <c r="G376" s="25">
        <f>IF(A!B376&gt;0,SUM(A!$B$373:B376)," ")</f>
        <v>13043</v>
      </c>
      <c r="I376" s="25">
        <v>1584127</v>
      </c>
      <c r="L376" s="83">
        <v>82.2</v>
      </c>
      <c r="M376" s="83"/>
      <c r="N376" s="87">
        <f>A!$F376*0.08535</f>
        <v>35072.534099999997</v>
      </c>
      <c r="O376" s="88">
        <f>Q376-Q375</f>
        <v>36927</v>
      </c>
      <c r="P376" s="83">
        <f t="shared" si="2"/>
        <v>81.410099557054949</v>
      </c>
      <c r="Q376" s="89">
        <f>Q377-O377</f>
        <v>139565</v>
      </c>
      <c r="R376" s="25"/>
      <c r="S376" s="25"/>
      <c r="T376" s="25"/>
      <c r="U376" s="25"/>
      <c r="V376" s="25"/>
      <c r="W376" s="25"/>
      <c r="X376" s="85">
        <f>A!N376-O376</f>
        <v>-1854.4659000000029</v>
      </c>
      <c r="Y376" s="86"/>
    </row>
    <row r="377" spans="1:25" ht="12.5" x14ac:dyDescent="0.25">
      <c r="A377" s="9">
        <v>37289</v>
      </c>
      <c r="B377" s="25">
        <v>3429</v>
      </c>
      <c r="C377" s="25"/>
      <c r="D377" s="25"/>
      <c r="E377" s="25"/>
      <c r="F377" s="25">
        <v>412099</v>
      </c>
      <c r="G377" s="25">
        <f>IF(A!B377&gt;0,SUM(A!$B$373:B377)," ")</f>
        <v>16472</v>
      </c>
      <c r="I377" s="25">
        <v>1996226</v>
      </c>
      <c r="L377" s="83">
        <v>82.5</v>
      </c>
      <c r="M377" s="83"/>
      <c r="N377" s="87">
        <f>A!$F377*0.08535</f>
        <v>35172.649649999999</v>
      </c>
      <c r="O377" s="1">
        <v>35173</v>
      </c>
      <c r="P377" s="83">
        <f t="shared" si="2"/>
        <v>77.543191478330044</v>
      </c>
      <c r="Q377" s="1">
        <v>174738</v>
      </c>
      <c r="R377" s="25"/>
      <c r="S377" s="25"/>
      <c r="T377" s="25"/>
      <c r="U377" s="25"/>
      <c r="V377" s="25"/>
      <c r="W377" s="25"/>
      <c r="X377" s="85">
        <f>A!N377-O377</f>
        <v>-0.350350000000617</v>
      </c>
      <c r="Y377" s="86"/>
    </row>
    <row r="378" spans="1:25" ht="12.5" x14ac:dyDescent="0.25">
      <c r="A378" s="9">
        <v>37296</v>
      </c>
      <c r="B378" s="25">
        <v>3181</v>
      </c>
      <c r="C378" s="25"/>
      <c r="D378" s="25"/>
      <c r="E378" s="25"/>
      <c r="F378" s="25">
        <v>397287</v>
      </c>
      <c r="G378" s="25">
        <f>IF(A!B378&gt;0,SUM(A!$B$373:B378)," ")</f>
        <v>19653</v>
      </c>
      <c r="I378" s="25">
        <v>2393513</v>
      </c>
      <c r="L378" s="83">
        <v>80.099999999999994</v>
      </c>
      <c r="M378" s="83"/>
      <c r="N378" s="87">
        <f>A!$F378*0.08535</f>
        <v>33908.445449999999</v>
      </c>
      <c r="O378" s="1">
        <v>33908</v>
      </c>
      <c r="P378" s="83">
        <f t="shared" si="2"/>
        <v>74.754343861689804</v>
      </c>
      <c r="Q378" s="1">
        <v>209388</v>
      </c>
      <c r="R378" s="25"/>
      <c r="S378" s="25"/>
      <c r="T378" s="25"/>
      <c r="U378" s="25"/>
      <c r="V378" s="25"/>
      <c r="W378" s="25"/>
      <c r="X378" s="85">
        <f>A!N378-O378</f>
        <v>0.44544999999925494</v>
      </c>
      <c r="Y378" s="86"/>
    </row>
    <row r="379" spans="1:25" ht="12.5" x14ac:dyDescent="0.25">
      <c r="A379" s="9">
        <v>37303</v>
      </c>
      <c r="B379" s="25">
        <v>3239</v>
      </c>
      <c r="C379" s="25"/>
      <c r="D379" s="25"/>
      <c r="E379" s="25"/>
      <c r="F379" s="25">
        <v>401581</v>
      </c>
      <c r="G379" s="25">
        <v>33097</v>
      </c>
      <c r="I379" s="25">
        <v>2795094</v>
      </c>
      <c r="L379" s="83">
        <v>80.7</v>
      </c>
      <c r="M379" s="83"/>
      <c r="N379" s="87">
        <f>A!$F379*0.08535</f>
        <v>34274.938349999997</v>
      </c>
      <c r="O379" s="1">
        <v>34275</v>
      </c>
      <c r="P379" s="83">
        <f t="shared" si="2"/>
        <v>75.563440363908754</v>
      </c>
      <c r="Q379" s="1">
        <v>244563</v>
      </c>
      <c r="R379" s="25"/>
      <c r="S379" s="25"/>
      <c r="T379" s="25"/>
      <c r="U379" s="25"/>
      <c r="V379" s="25"/>
      <c r="W379" s="25"/>
      <c r="X379" s="85">
        <f>A!N379-O379</f>
        <v>-6.1650000003282912E-2</v>
      </c>
      <c r="Y379" s="86"/>
    </row>
    <row r="380" spans="1:25" ht="12.5" x14ac:dyDescent="0.25">
      <c r="A380" s="9">
        <v>37310</v>
      </c>
      <c r="B380" s="25">
        <v>3515</v>
      </c>
      <c r="C380" s="25"/>
      <c r="D380" s="25"/>
      <c r="E380" s="25"/>
      <c r="F380" s="25">
        <v>395077</v>
      </c>
      <c r="G380" s="25">
        <f>IF(A!B380&gt;0,SUM(A!$B$373:B380)," ")</f>
        <v>26407</v>
      </c>
      <c r="I380" s="25">
        <v>3190171</v>
      </c>
      <c r="L380" s="83">
        <v>79</v>
      </c>
      <c r="M380" s="83"/>
      <c r="N380" s="87">
        <f>A!$F380*0.08535</f>
        <v>33719.821949999998</v>
      </c>
      <c r="O380" s="1">
        <v>33720</v>
      </c>
      <c r="P380" s="83">
        <f t="shared" si="2"/>
        <v>74.339874808782</v>
      </c>
      <c r="Q380" s="1">
        <v>279125</v>
      </c>
      <c r="R380" s="25"/>
      <c r="S380" s="25"/>
      <c r="T380" s="25"/>
      <c r="U380" s="25"/>
      <c r="V380" s="25"/>
      <c r="W380" s="25"/>
      <c r="X380" s="85">
        <f>A!N380-O380</f>
        <v>-0.17805000000225846</v>
      </c>
      <c r="Y380" s="86"/>
    </row>
    <row r="381" spans="1:25" ht="12.5" x14ac:dyDescent="0.25">
      <c r="A381" s="9">
        <v>37317</v>
      </c>
      <c r="B381" s="25">
        <v>3346</v>
      </c>
      <c r="C381" s="25"/>
      <c r="D381" s="25"/>
      <c r="E381" s="25"/>
      <c r="F381" s="25">
        <v>395313</v>
      </c>
      <c r="G381" s="25">
        <f>IF(A!B381&gt;0,SUM(A!$B$373:B381)," ")</f>
        <v>29753</v>
      </c>
      <c r="I381" s="25">
        <v>3585484</v>
      </c>
      <c r="L381" s="83">
        <v>78.3</v>
      </c>
      <c r="M381" s="83"/>
      <c r="N381" s="87">
        <f>A!$F381*0.08535</f>
        <v>33739.964549999997</v>
      </c>
      <c r="O381" s="1">
        <v>33740</v>
      </c>
      <c r="P381" s="83">
        <f t="shared" si="2"/>
        <v>74.383967261219013</v>
      </c>
      <c r="Q381" s="1">
        <v>313775</v>
      </c>
      <c r="R381" s="25"/>
      <c r="S381" s="25"/>
      <c r="T381" s="25"/>
      <c r="U381" s="25"/>
      <c r="V381" s="25"/>
      <c r="W381" s="25"/>
      <c r="X381" s="85">
        <f>A!N381-O381</f>
        <v>-3.545000000303844E-2</v>
      </c>
      <c r="Y381" s="86"/>
    </row>
    <row r="382" spans="1:25" ht="12.5" x14ac:dyDescent="0.25">
      <c r="A382" s="9">
        <v>37324</v>
      </c>
      <c r="B382" s="25">
        <v>3415</v>
      </c>
      <c r="C382" s="25"/>
      <c r="D382" s="25"/>
      <c r="E382" s="25"/>
      <c r="F382" s="25">
        <v>384218</v>
      </c>
      <c r="G382" s="25">
        <f>IF(A!B382&gt;0,SUM(A!$B$373:B382)," ")</f>
        <v>33168</v>
      </c>
      <c r="I382" s="25">
        <v>3969702</v>
      </c>
      <c r="L382" s="83">
        <v>76.7</v>
      </c>
      <c r="M382" s="83"/>
      <c r="N382" s="87">
        <f>A!$F382*0.08535</f>
        <v>32793.006300000001</v>
      </c>
      <c r="O382" s="1">
        <v>32793</v>
      </c>
      <c r="P382" s="83">
        <f t="shared" si="2"/>
        <v>72.29618963832705</v>
      </c>
      <c r="Q382" s="1">
        <v>347375</v>
      </c>
      <c r="R382" s="25"/>
      <c r="S382" s="25"/>
      <c r="T382" s="25"/>
      <c r="U382" s="25"/>
      <c r="V382" s="25"/>
      <c r="W382" s="25"/>
      <c r="X382" s="85">
        <f>A!N382-O382</f>
        <v>6.300000000919681E-3</v>
      </c>
      <c r="Y382" s="86"/>
    </row>
    <row r="383" spans="1:25" ht="12.5" x14ac:dyDescent="0.25">
      <c r="A383" s="9">
        <v>37331</v>
      </c>
      <c r="B383" s="25">
        <v>3439</v>
      </c>
      <c r="C383" s="25"/>
      <c r="D383" s="25"/>
      <c r="E383" s="25"/>
      <c r="F383" s="25">
        <v>385707</v>
      </c>
      <c r="G383" s="25">
        <f>IF(A!B383&gt;0,SUM(A!$B$373:B383)," ")</f>
        <v>36607</v>
      </c>
      <c r="I383" s="25">
        <v>4355409</v>
      </c>
      <c r="L383" s="83">
        <v>77</v>
      </c>
      <c r="M383" s="83"/>
      <c r="N383" s="87">
        <f>A!$F383*0.08535</f>
        <v>32920.092449999996</v>
      </c>
      <c r="O383" s="1">
        <v>32920</v>
      </c>
      <c r="P383" s="83">
        <f t="shared" si="2"/>
        <v>72.576176711301997</v>
      </c>
      <c r="Q383" s="1">
        <v>381063</v>
      </c>
      <c r="R383" s="25"/>
      <c r="S383" s="25"/>
      <c r="T383" s="25"/>
      <c r="U383" s="25"/>
      <c r="V383" s="25"/>
      <c r="W383" s="25"/>
      <c r="X383" s="85">
        <f>A!N383-O383</f>
        <v>9.2449999996460974E-2</v>
      </c>
      <c r="Y383" s="86"/>
    </row>
    <row r="384" spans="1:25" ht="12.5" x14ac:dyDescent="0.25">
      <c r="A384" s="9">
        <v>37338</v>
      </c>
      <c r="B384" s="25">
        <v>3270</v>
      </c>
      <c r="C384" s="25"/>
      <c r="D384" s="25"/>
      <c r="E384" s="25"/>
      <c r="F384" s="25">
        <v>395030</v>
      </c>
      <c r="G384" s="25">
        <f>IF(A!B384&gt;0,SUM(A!$B$373:B384)," ")</f>
        <v>39877</v>
      </c>
      <c r="I384" s="25">
        <v>4750439</v>
      </c>
      <c r="L384" s="83">
        <v>78.8</v>
      </c>
      <c r="M384" s="83"/>
      <c r="N384" s="87">
        <f>A!$F384*0.08535</f>
        <v>33715.8105</v>
      </c>
      <c r="O384" s="1">
        <v>33716</v>
      </c>
      <c r="P384" s="83">
        <f t="shared" si="2"/>
        <v>74.3310563182946</v>
      </c>
      <c r="Q384" s="1">
        <v>415625</v>
      </c>
      <c r="R384" s="25"/>
      <c r="S384" s="25"/>
      <c r="T384" s="25"/>
      <c r="U384" s="25"/>
      <c r="V384" s="25"/>
      <c r="W384" s="25"/>
      <c r="X384" s="85">
        <f>A!N384-O384</f>
        <v>-0.18950000000040745</v>
      </c>
      <c r="Y384" s="86"/>
    </row>
    <row r="385" spans="1:25" ht="12.5" x14ac:dyDescent="0.25">
      <c r="A385" s="9">
        <v>37345</v>
      </c>
      <c r="B385" s="25">
        <v>2817</v>
      </c>
      <c r="C385" s="25"/>
      <c r="D385" s="25"/>
      <c r="E385" s="25"/>
      <c r="F385" s="25">
        <v>356802</v>
      </c>
      <c r="G385" s="25">
        <f>IF(A!B385&gt;0,SUM(A!$B$373:B385)," ")</f>
        <v>42694</v>
      </c>
      <c r="I385" s="25">
        <v>5107241</v>
      </c>
      <c r="L385" s="83">
        <v>70.400000000000006</v>
      </c>
      <c r="M385" s="83"/>
      <c r="N385" s="87">
        <f>A!$F385*0.08535</f>
        <v>30453.0507</v>
      </c>
      <c r="O385" s="1">
        <v>30453</v>
      </c>
      <c r="P385" s="83">
        <f t="shared" si="2"/>
        <v>67.137372703198039</v>
      </c>
      <c r="Q385" s="1">
        <v>446863</v>
      </c>
      <c r="R385" s="25"/>
      <c r="S385" s="25"/>
      <c r="T385" s="25"/>
      <c r="U385" s="25"/>
      <c r="V385" s="25"/>
      <c r="W385" s="25"/>
      <c r="X385" s="85">
        <f>A!N385-O385</f>
        <v>5.0699999999778811E-2</v>
      </c>
      <c r="Y385" s="86"/>
    </row>
    <row r="386" spans="1:25" ht="12.5" x14ac:dyDescent="0.25">
      <c r="A386" s="9">
        <v>37352</v>
      </c>
      <c r="B386" s="25">
        <v>2767</v>
      </c>
      <c r="C386" s="25"/>
      <c r="D386" s="25"/>
      <c r="E386" s="25"/>
      <c r="F386" s="25">
        <v>379551</v>
      </c>
      <c r="G386" s="25">
        <f>IF(A!B386&gt;0,SUM(A!$B$373:B386)," ")</f>
        <v>45461</v>
      </c>
      <c r="I386" s="25">
        <v>5486792</v>
      </c>
      <c r="L386" s="83">
        <v>75.2</v>
      </c>
      <c r="M386" s="83"/>
      <c r="N386" s="87">
        <f>A!$F386*0.08535</f>
        <v>32394.67785</v>
      </c>
      <c r="O386" s="1">
        <v>32395</v>
      </c>
      <c r="P386" s="83">
        <f t="shared" si="2"/>
        <v>71.418749834830749</v>
      </c>
      <c r="Q386" s="1">
        <v>480113</v>
      </c>
      <c r="R386" s="25"/>
      <c r="S386" s="25"/>
      <c r="T386" s="25"/>
      <c r="U386" s="25"/>
      <c r="V386" s="25"/>
      <c r="W386" s="25"/>
      <c r="X386" s="85">
        <f>A!N386-O386</f>
        <v>-0.32214999999996508</v>
      </c>
      <c r="Y386" s="86"/>
    </row>
    <row r="387" spans="1:25" ht="12.5" x14ac:dyDescent="0.25">
      <c r="A387" s="9">
        <v>37359</v>
      </c>
      <c r="B387" s="25">
        <v>3147</v>
      </c>
      <c r="C387" s="25"/>
      <c r="D387" s="25"/>
      <c r="E387" s="25"/>
      <c r="F387" s="25">
        <v>407391</v>
      </c>
      <c r="G387" s="25">
        <f>IF(A!B387&gt;0,SUM(A!$B$373:B387)," ")</f>
        <v>48608</v>
      </c>
      <c r="I387" s="25">
        <v>5894183</v>
      </c>
      <c r="L387" s="83">
        <v>82</v>
      </c>
      <c r="M387" s="83"/>
      <c r="N387" s="87">
        <f>A!$F387*0.08535</f>
        <v>34770.82185</v>
      </c>
      <c r="O387" s="1">
        <v>34820</v>
      </c>
      <c r="P387" s="83">
        <f t="shared" si="2"/>
        <v>76.764959692817001</v>
      </c>
      <c r="Q387" s="1">
        <v>515813</v>
      </c>
      <c r="R387" s="25"/>
      <c r="S387" s="25"/>
      <c r="T387" s="25"/>
      <c r="U387" s="25"/>
      <c r="V387" s="25"/>
      <c r="W387" s="25"/>
      <c r="X387" s="85">
        <f>A!N387-O387</f>
        <v>-49.178149999999732</v>
      </c>
      <c r="Y387" s="86"/>
    </row>
    <row r="388" spans="1:25" ht="12.5" x14ac:dyDescent="0.25">
      <c r="A388" s="9">
        <v>37366</v>
      </c>
      <c r="B388" s="25">
        <v>2987</v>
      </c>
      <c r="C388" s="25"/>
      <c r="D388" s="25"/>
      <c r="E388" s="25"/>
      <c r="F388" s="25">
        <v>399113</v>
      </c>
      <c r="G388" s="25">
        <f>IF(A!B388&gt;0,SUM(A!$B$373:B388)," ")</f>
        <v>51595</v>
      </c>
      <c r="I388" s="25">
        <v>6293296</v>
      </c>
      <c r="L388" s="83">
        <v>80.5</v>
      </c>
      <c r="M388" s="83"/>
      <c r="N388" s="87">
        <f>A!$F388*0.08535</f>
        <v>34064.294549999999</v>
      </c>
      <c r="O388" s="1">
        <v>34064</v>
      </c>
      <c r="P388" s="83">
        <f t="shared" si="2"/>
        <v>75.098264990698397</v>
      </c>
      <c r="Q388" s="1">
        <v>550725</v>
      </c>
      <c r="R388" s="25"/>
      <c r="S388" s="25"/>
      <c r="T388" s="25"/>
      <c r="U388" s="25"/>
      <c r="V388" s="25"/>
      <c r="W388" s="25"/>
      <c r="X388" s="85">
        <f>A!N388-O388</f>
        <v>0.29454999999870779</v>
      </c>
      <c r="Y388" s="86"/>
    </row>
    <row r="389" spans="1:25" ht="12.5" x14ac:dyDescent="0.25">
      <c r="A389" s="9">
        <v>37373</v>
      </c>
      <c r="B389" s="25">
        <v>3183</v>
      </c>
      <c r="C389" s="25"/>
      <c r="D389" s="25"/>
      <c r="E389" s="25"/>
      <c r="F389" s="25">
        <v>379132</v>
      </c>
      <c r="G389" s="25">
        <f>IF(A!B389&gt;0,SUM(A!$B$373:B389)," ")</f>
        <v>54778</v>
      </c>
      <c r="I389" s="25">
        <v>6672428</v>
      </c>
      <c r="L389" s="83">
        <v>76.5</v>
      </c>
      <c r="M389" s="83"/>
      <c r="N389" s="87">
        <f>A!$F389*0.08535</f>
        <v>32358.9162</v>
      </c>
      <c r="O389" s="1">
        <v>32359</v>
      </c>
      <c r="P389" s="83">
        <f t="shared" si="2"/>
        <v>71.33938342044415</v>
      </c>
      <c r="Q389" s="1">
        <v>583888</v>
      </c>
      <c r="R389" s="25"/>
      <c r="S389" s="25"/>
      <c r="T389" s="25"/>
      <c r="U389" s="25"/>
      <c r="V389" s="25"/>
      <c r="W389" s="25"/>
      <c r="X389" s="85">
        <f>A!N389-O389</f>
        <v>-8.3800000000337604E-2</v>
      </c>
      <c r="Y389" s="86"/>
    </row>
    <row r="390" spans="1:25" ht="12.5" x14ac:dyDescent="0.25">
      <c r="A390" s="9">
        <v>37380</v>
      </c>
      <c r="B390" s="25">
        <v>3247</v>
      </c>
      <c r="C390" s="25"/>
      <c r="D390" s="25"/>
      <c r="E390" s="25"/>
      <c r="F390" s="25">
        <v>379059</v>
      </c>
      <c r="G390" s="25">
        <f>IF(A!B390&gt;0,SUM(A!$B$373:B390)," ")</f>
        <v>58025</v>
      </c>
      <c r="I390" s="25">
        <v>7051487</v>
      </c>
      <c r="L390" s="83">
        <v>76.3</v>
      </c>
      <c r="M390" s="83"/>
      <c r="N390" s="87">
        <f>A!$F390*0.08535</f>
        <v>32352.685649999999</v>
      </c>
      <c r="O390" s="1">
        <v>32353</v>
      </c>
      <c r="P390" s="83">
        <f t="shared" si="2"/>
        <v>71.326155684713058</v>
      </c>
      <c r="Q390" s="1">
        <v>616963</v>
      </c>
      <c r="R390" s="25"/>
      <c r="S390" s="25"/>
      <c r="T390" s="25"/>
      <c r="U390" s="25"/>
      <c r="V390" s="25"/>
      <c r="W390" s="25"/>
      <c r="X390" s="85">
        <f>A!N390-O390</f>
        <v>-0.31435000000055879</v>
      </c>
      <c r="Y390" s="86"/>
    </row>
    <row r="391" spans="1:25" ht="12.5" x14ac:dyDescent="0.25">
      <c r="A391" s="9">
        <v>37387</v>
      </c>
      <c r="B391" s="25">
        <v>3205</v>
      </c>
      <c r="C391" s="25"/>
      <c r="D391" s="25"/>
      <c r="E391" s="25"/>
      <c r="F391" s="25">
        <v>375136</v>
      </c>
      <c r="G391" s="25">
        <f>IF(A!B391&gt;0,SUM(A!$B$373:B391)," ")</f>
        <v>61230</v>
      </c>
      <c r="I391" s="25">
        <v>7426623</v>
      </c>
      <c r="L391" s="83">
        <v>92.5</v>
      </c>
      <c r="M391" s="83"/>
      <c r="N391" s="87">
        <f>A!$F391*0.08535</f>
        <v>32017.857599999999</v>
      </c>
      <c r="O391" s="1">
        <v>32018</v>
      </c>
      <c r="P391" s="83">
        <f t="shared" si="2"/>
        <v>70.587607106393307</v>
      </c>
      <c r="Q391" s="1">
        <v>649775</v>
      </c>
      <c r="R391" s="25"/>
      <c r="S391" s="25"/>
      <c r="T391" s="25"/>
      <c r="U391" s="25"/>
      <c r="V391" s="25"/>
      <c r="W391" s="25"/>
      <c r="X391" s="85">
        <f>A!N391-O391</f>
        <v>-0.14240000000063446</v>
      </c>
      <c r="Y391" s="86"/>
    </row>
    <row r="392" spans="1:25" ht="12.5" x14ac:dyDescent="0.25">
      <c r="A392" s="9">
        <v>37394</v>
      </c>
      <c r="B392" s="25">
        <v>3369</v>
      </c>
      <c r="C392" s="25"/>
      <c r="D392" s="25"/>
      <c r="E392" s="25"/>
      <c r="F392" s="25">
        <v>391843</v>
      </c>
      <c r="G392" s="25">
        <f>IF(A!B392&gt;0,SUM(A!$B$373:B392)," ")</f>
        <v>64599</v>
      </c>
      <c r="I392" s="25">
        <v>7818466</v>
      </c>
      <c r="L392" s="83">
        <v>78.7</v>
      </c>
      <c r="M392" s="83"/>
      <c r="N392" s="87">
        <f>A!$F392*0.08535</f>
        <v>33443.800049999998</v>
      </c>
      <c r="O392" s="1">
        <v>33425</v>
      </c>
      <c r="P392" s="83">
        <f t="shared" si="2"/>
        <v>73.689511135336247</v>
      </c>
      <c r="Q392" s="1">
        <v>684075</v>
      </c>
      <c r="R392" s="25"/>
      <c r="S392" s="25"/>
      <c r="T392" s="25"/>
      <c r="U392" s="25"/>
      <c r="V392" s="25"/>
      <c r="W392" s="25"/>
      <c r="X392" s="85">
        <f>A!N392-O392</f>
        <v>18.800049999998009</v>
      </c>
      <c r="Y392" s="86"/>
    </row>
    <row r="393" spans="1:25" ht="12.5" x14ac:dyDescent="0.25">
      <c r="A393" s="9">
        <v>37401</v>
      </c>
      <c r="B393" s="25">
        <v>2907</v>
      </c>
      <c r="C393" s="25"/>
      <c r="D393" s="25"/>
      <c r="E393" s="25"/>
      <c r="F393" s="25">
        <v>344042</v>
      </c>
      <c r="G393" s="25">
        <f>IF(A!B393&gt;0,SUM(A!$B$373:B393)," ")</f>
        <v>67506</v>
      </c>
      <c r="I393" s="25">
        <v>8162508</v>
      </c>
      <c r="L393" s="83">
        <v>75.5</v>
      </c>
      <c r="M393" s="83"/>
      <c r="N393" s="87">
        <f>A!$F393*0.08535</f>
        <v>29363.984699999997</v>
      </c>
      <c r="O393" s="1">
        <v>29364</v>
      </c>
      <c r="P393" s="83">
        <f t="shared" si="2"/>
        <v>64.736538668003405</v>
      </c>
      <c r="Q393" s="1">
        <v>714263</v>
      </c>
      <c r="R393" s="25"/>
      <c r="S393" s="25"/>
      <c r="T393" s="25"/>
      <c r="U393" s="25"/>
      <c r="V393" s="25"/>
      <c r="W393" s="25"/>
      <c r="X393" s="85">
        <f>A!N393-O393</f>
        <v>-1.5300000002753222E-2</v>
      </c>
      <c r="Y393" s="86"/>
    </row>
    <row r="394" spans="1:25" ht="12.5" x14ac:dyDescent="0.25">
      <c r="A394" s="9">
        <v>37408</v>
      </c>
      <c r="B394" s="25">
        <v>3127</v>
      </c>
      <c r="C394" s="25"/>
      <c r="D394" s="25"/>
      <c r="E394" s="25"/>
      <c r="F394" s="25">
        <v>396723</v>
      </c>
      <c r="G394" s="25">
        <f>IF(A!B394&gt;0,SUM(A!$B$373:B394)," ")</f>
        <v>70633</v>
      </c>
      <c r="I394" s="25">
        <v>8559231</v>
      </c>
      <c r="L394" s="83">
        <v>78.599999999999994</v>
      </c>
      <c r="M394" s="83"/>
      <c r="N394" s="87">
        <f>A!$F394*0.08535</f>
        <v>33860.30805</v>
      </c>
      <c r="O394" s="1">
        <v>33860</v>
      </c>
      <c r="P394" s="83">
        <f t="shared" si="2"/>
        <v>74.648521975841007</v>
      </c>
      <c r="Q394" s="1">
        <v>748913</v>
      </c>
      <c r="R394" s="25"/>
      <c r="S394" s="25"/>
      <c r="T394" s="25"/>
      <c r="U394" s="25"/>
      <c r="V394" s="25"/>
      <c r="W394" s="25"/>
      <c r="X394" s="85">
        <f>A!N394-O394</f>
        <v>0.30804999999963911</v>
      </c>
      <c r="Y394" s="86"/>
    </row>
    <row r="395" spans="1:25" ht="12.5" x14ac:dyDescent="0.25">
      <c r="A395" s="9">
        <v>37415</v>
      </c>
      <c r="B395" s="25">
        <v>3443</v>
      </c>
      <c r="C395" s="25"/>
      <c r="D395" s="25"/>
      <c r="E395" s="25"/>
      <c r="F395" s="25">
        <v>392791</v>
      </c>
      <c r="G395" s="25">
        <f>IF(A!B395&gt;0,SUM(A!$B$373:B395)," ")</f>
        <v>74076</v>
      </c>
      <c r="I395" s="25">
        <v>8952022</v>
      </c>
      <c r="L395" s="83">
        <v>78.2</v>
      </c>
      <c r="M395" s="83"/>
      <c r="N395" s="87">
        <f>A!$F395*0.08535</f>
        <v>33524.71185</v>
      </c>
      <c r="O395" s="1">
        <v>33525</v>
      </c>
      <c r="P395" s="83">
        <f t="shared" si="2"/>
        <v>73.909973397521256</v>
      </c>
      <c r="Q395" s="1">
        <v>783213</v>
      </c>
      <c r="R395" s="25"/>
      <c r="S395" s="25"/>
      <c r="T395" s="25"/>
      <c r="U395" s="25"/>
      <c r="V395" s="25"/>
      <c r="W395" s="25"/>
      <c r="X395" s="85">
        <f>A!N395-O395</f>
        <v>-0.28815000000031432</v>
      </c>
      <c r="Y395" s="86"/>
    </row>
    <row r="396" spans="1:25" ht="12.5" x14ac:dyDescent="0.25">
      <c r="A396" s="9">
        <v>37422</v>
      </c>
      <c r="B396" s="25">
        <v>3310</v>
      </c>
      <c r="C396" s="25"/>
      <c r="D396" s="25"/>
      <c r="E396" s="25"/>
      <c r="F396" s="25">
        <v>388445</v>
      </c>
      <c r="G396" s="25">
        <f>IF(A!B396&gt;0,SUM(A!$B$373:B396)," ")</f>
        <v>77386</v>
      </c>
      <c r="I396" s="25">
        <v>9340467</v>
      </c>
      <c r="L396" s="83">
        <v>77.5</v>
      </c>
      <c r="M396" s="83"/>
      <c r="N396" s="87">
        <f>A!$F396*0.08535</f>
        <v>33153.780749999998</v>
      </c>
      <c r="O396" s="1">
        <v>33154</v>
      </c>
      <c r="P396" s="83">
        <f t="shared" si="2"/>
        <v>73.092058404814892</v>
      </c>
      <c r="Q396" s="1">
        <v>817338</v>
      </c>
      <c r="R396" s="25"/>
      <c r="S396" s="25"/>
      <c r="T396" s="25"/>
      <c r="U396" s="25"/>
      <c r="V396" s="25"/>
      <c r="W396" s="25"/>
      <c r="X396" s="85">
        <f>A!N396-O396</f>
        <v>-0.21925000000192085</v>
      </c>
      <c r="Y396" s="86"/>
    </row>
    <row r="397" spans="1:25" ht="12.5" x14ac:dyDescent="0.25">
      <c r="A397" s="9">
        <v>37429</v>
      </c>
      <c r="B397" s="25">
        <v>3403</v>
      </c>
      <c r="C397" s="25"/>
      <c r="D397" s="25"/>
      <c r="E397" s="25"/>
      <c r="F397" s="25">
        <v>390136</v>
      </c>
      <c r="G397" s="25">
        <f>IF(A!B397&gt;0,SUM(A!$B$373:B397)," ")</f>
        <v>80789</v>
      </c>
      <c r="I397" s="25">
        <v>9730603</v>
      </c>
      <c r="L397" s="83">
        <v>77.8</v>
      </c>
      <c r="M397" s="83"/>
      <c r="N397" s="87">
        <f>A!$F397*0.08535</f>
        <v>33298.107599999996</v>
      </c>
      <c r="O397" s="1">
        <v>33298</v>
      </c>
      <c r="P397" s="83">
        <f t="shared" si="2"/>
        <v>73.409524062361299</v>
      </c>
      <c r="Q397" s="1">
        <v>851375</v>
      </c>
      <c r="R397" s="25"/>
      <c r="S397" s="25"/>
      <c r="T397" s="25"/>
      <c r="U397" s="25"/>
      <c r="V397" s="25"/>
      <c r="W397" s="25"/>
      <c r="X397" s="85">
        <f>A!N397-O397</f>
        <v>0.10759999999572756</v>
      </c>
      <c r="Y397" s="86"/>
    </row>
    <row r="398" spans="1:25" ht="12.5" x14ac:dyDescent="0.25">
      <c r="A398" s="9">
        <v>37436</v>
      </c>
      <c r="B398" s="25">
        <v>2844</v>
      </c>
      <c r="C398" s="25"/>
      <c r="D398" s="25"/>
      <c r="E398" s="25"/>
      <c r="F398" s="25">
        <v>370108</v>
      </c>
      <c r="G398" s="25">
        <f>IF(A!B398&gt;0,SUM(A!$B$373:B398)," ")</f>
        <v>83633</v>
      </c>
      <c r="I398" s="25">
        <v>10100711</v>
      </c>
      <c r="L398" s="83">
        <v>73.3</v>
      </c>
      <c r="M398" s="83"/>
      <c r="N398" s="87">
        <f>A!$F398*0.08535</f>
        <v>31588.717799999999</v>
      </c>
      <c r="O398" s="1">
        <v>31589</v>
      </c>
      <c r="P398" s="83">
        <f t="shared" si="2"/>
        <v>69.641824001619653</v>
      </c>
      <c r="Q398" s="1">
        <v>883750</v>
      </c>
      <c r="R398" s="25"/>
      <c r="S398" s="25"/>
      <c r="T398" s="25"/>
      <c r="U398" s="25"/>
      <c r="V398" s="25"/>
      <c r="W398" s="25"/>
      <c r="X398" s="85">
        <f>A!N398-O398</f>
        <v>-0.28220000000146683</v>
      </c>
      <c r="Y398" s="86"/>
    </row>
    <row r="399" spans="1:25" ht="12.5" x14ac:dyDescent="0.25">
      <c r="A399" s="9">
        <v>37443</v>
      </c>
      <c r="B399" s="25">
        <v>2675</v>
      </c>
      <c r="C399" s="25"/>
      <c r="D399" s="25"/>
      <c r="E399" s="25"/>
      <c r="F399" s="25">
        <v>334025</v>
      </c>
      <c r="G399" s="25">
        <f>IF(A!B399&gt;0,SUM(A!$B$373:B399)," ")</f>
        <v>86308</v>
      </c>
      <c r="I399" s="25">
        <v>10434736</v>
      </c>
      <c r="L399" s="83">
        <v>66.900000000000006</v>
      </c>
      <c r="M399" s="83"/>
      <c r="N399" s="87">
        <f>A!$F399*0.08535</f>
        <v>28509.033749999999</v>
      </c>
      <c r="O399" s="1">
        <v>28518</v>
      </c>
      <c r="P399" s="83">
        <f t="shared" si="2"/>
        <v>62.871427929918305</v>
      </c>
      <c r="Q399" s="1">
        <v>912975</v>
      </c>
      <c r="R399" s="25"/>
      <c r="S399" s="25"/>
      <c r="T399" s="25"/>
      <c r="U399" s="25"/>
      <c r="V399" s="25"/>
      <c r="W399" s="25"/>
      <c r="X399" s="85">
        <f>A!N399-O399</f>
        <v>-8.9662500000013097</v>
      </c>
      <c r="Y399" s="86"/>
    </row>
    <row r="400" spans="1:25" ht="12.5" x14ac:dyDescent="0.25">
      <c r="A400" s="9">
        <v>37450</v>
      </c>
      <c r="B400" s="25">
        <v>3125</v>
      </c>
      <c r="C400" s="25"/>
      <c r="D400" s="25"/>
      <c r="E400" s="25"/>
      <c r="F400" s="25">
        <v>403564</v>
      </c>
      <c r="G400" s="25">
        <f>IF(A!B400&gt;0,SUM(A!$B$373:B400)," ")</f>
        <v>89433</v>
      </c>
      <c r="I400" s="25">
        <v>10838300</v>
      </c>
      <c r="L400" s="83">
        <v>80.5</v>
      </c>
      <c r="M400" s="83"/>
      <c r="N400" s="87">
        <f>A!$F400*0.08535</f>
        <v>34444.187399999995</v>
      </c>
      <c r="O400" s="1">
        <v>34444</v>
      </c>
      <c r="P400" s="83">
        <f t="shared" si="2"/>
        <v>75.936021587001392</v>
      </c>
      <c r="Q400" s="1">
        <v>948413</v>
      </c>
      <c r="R400" s="25"/>
      <c r="S400" s="25"/>
      <c r="T400" s="25"/>
      <c r="U400" s="25"/>
      <c r="V400" s="25"/>
      <c r="W400" s="25"/>
      <c r="X400" s="85">
        <f>A!N400-O400</f>
        <v>0.18739999999525025</v>
      </c>
      <c r="Y400" s="86"/>
    </row>
    <row r="401" spans="1:25" ht="12.5" x14ac:dyDescent="0.25">
      <c r="A401" s="9">
        <v>37457</v>
      </c>
      <c r="B401" s="25">
        <v>2105</v>
      </c>
      <c r="C401" s="25"/>
      <c r="D401" s="25"/>
      <c r="E401" s="25"/>
      <c r="F401" s="25">
        <v>393198</v>
      </c>
      <c r="G401" s="25">
        <f>IF(A!B401&gt;0,SUM(A!$B$373:B401)," ")</f>
        <v>91538</v>
      </c>
      <c r="I401" s="25">
        <v>11231498</v>
      </c>
      <c r="L401" s="83">
        <v>78.8</v>
      </c>
      <c r="M401" s="83"/>
      <c r="N401" s="87">
        <f>A!$F401*0.08535</f>
        <v>33559.4493</v>
      </c>
      <c r="O401" s="1">
        <v>33559</v>
      </c>
      <c r="P401" s="83">
        <f t="shared" si="2"/>
        <v>73.984930566664161</v>
      </c>
      <c r="Q401" s="1">
        <v>982713</v>
      </c>
      <c r="R401" s="25"/>
      <c r="S401" s="25"/>
      <c r="T401" s="25"/>
      <c r="U401" s="25"/>
      <c r="V401" s="25"/>
      <c r="W401" s="25"/>
      <c r="X401" s="85">
        <f>A!N401-O401</f>
        <v>0.44930000000022119</v>
      </c>
      <c r="Y401" s="86"/>
    </row>
    <row r="402" spans="1:25" ht="12.5" x14ac:dyDescent="0.25">
      <c r="A402" s="9">
        <v>37464</v>
      </c>
      <c r="B402" s="25">
        <v>3109</v>
      </c>
      <c r="C402" s="25"/>
      <c r="D402" s="25"/>
      <c r="E402" s="25"/>
      <c r="F402" s="25">
        <v>396970</v>
      </c>
      <c r="G402" s="25">
        <f>IF(A!B402&gt;0,SUM(A!$B$373:B402)," ")</f>
        <v>94647</v>
      </c>
      <c r="I402" s="25">
        <v>11628468</v>
      </c>
      <c r="L402" s="83">
        <v>79.599999999999994</v>
      </c>
      <c r="M402" s="83"/>
      <c r="N402" s="87">
        <f>A!$F402*0.08535</f>
        <v>33881.389499999997</v>
      </c>
      <c r="O402" s="1">
        <v>33909</v>
      </c>
      <c r="P402" s="83">
        <f t="shared" si="2"/>
        <v>74.756548484311651</v>
      </c>
      <c r="Q402" s="1">
        <v>1017538</v>
      </c>
      <c r="R402" s="25"/>
      <c r="S402" s="25"/>
      <c r="T402" s="25"/>
      <c r="U402" s="25"/>
      <c r="V402" s="25"/>
      <c r="W402" s="25"/>
      <c r="X402" s="85">
        <f>A!N402-O402</f>
        <v>-27.610500000002503</v>
      </c>
      <c r="Y402" s="86"/>
    </row>
    <row r="403" spans="1:25" ht="12.5" x14ac:dyDescent="0.25">
      <c r="A403" s="9">
        <v>37471</v>
      </c>
      <c r="B403" s="25">
        <v>3198</v>
      </c>
      <c r="C403" s="25"/>
      <c r="D403" s="25"/>
      <c r="E403" s="25"/>
      <c r="F403" s="25">
        <v>404933</v>
      </c>
      <c r="G403" s="25">
        <f>IF(A!B403&gt;0,SUM(A!$B$373:B403)," ")</f>
        <v>97845</v>
      </c>
      <c r="I403" s="25">
        <v>12033401</v>
      </c>
      <c r="L403" s="83">
        <v>79.900000000000006</v>
      </c>
      <c r="M403" s="83"/>
      <c r="N403" s="87">
        <f>A!$F403*0.08535</f>
        <v>34561.03155</v>
      </c>
      <c r="O403" s="1">
        <v>34561</v>
      </c>
      <c r="P403" s="83">
        <f t="shared" si="2"/>
        <v>76.193962433757861</v>
      </c>
      <c r="Q403" s="1">
        <v>1052888</v>
      </c>
      <c r="R403" s="25"/>
      <c r="S403" s="25"/>
      <c r="T403" s="25"/>
      <c r="U403" s="25"/>
      <c r="V403" s="25"/>
      <c r="W403" s="25"/>
      <c r="X403" s="85">
        <f>A!N403-O403</f>
        <v>3.154999999969732E-2</v>
      </c>
      <c r="Y403" s="86"/>
    </row>
    <row r="404" spans="1:25" ht="12.5" x14ac:dyDescent="0.25">
      <c r="A404" s="9">
        <v>37478</v>
      </c>
      <c r="B404" s="25">
        <v>3153</v>
      </c>
      <c r="C404" s="25"/>
      <c r="D404" s="25"/>
      <c r="E404" s="25"/>
      <c r="F404" s="25">
        <v>367326</v>
      </c>
      <c r="G404" s="25">
        <f>IF(A!B404&gt;0,SUM(A!$B$373:B404)," ")</f>
        <v>100998</v>
      </c>
      <c r="I404" s="25">
        <v>12400727</v>
      </c>
      <c r="L404" s="83">
        <v>73.5</v>
      </c>
      <c r="M404" s="83"/>
      <c r="N404" s="87">
        <f>A!$F404*0.08535</f>
        <v>31351.274099999999</v>
      </c>
      <c r="O404" s="1">
        <v>31349</v>
      </c>
      <c r="P404" s="83">
        <f t="shared" si="2"/>
        <v>69.112714572375651</v>
      </c>
      <c r="Q404" s="1">
        <v>1085088</v>
      </c>
      <c r="R404" s="25"/>
      <c r="S404" s="25"/>
      <c r="T404" s="25"/>
      <c r="U404" s="25"/>
      <c r="V404" s="25"/>
      <c r="W404" s="25"/>
      <c r="X404" s="85">
        <f>A!N404-O404</f>
        <v>2.2740999999987253</v>
      </c>
      <c r="Y404" s="86"/>
    </row>
    <row r="405" spans="1:25" ht="12.5" x14ac:dyDescent="0.25">
      <c r="A405" s="9">
        <v>37485</v>
      </c>
      <c r="B405" s="25">
        <v>3106</v>
      </c>
      <c r="C405" s="25"/>
      <c r="D405" s="25"/>
      <c r="E405" s="25"/>
      <c r="F405" s="25">
        <v>403568</v>
      </c>
      <c r="G405" s="25">
        <f>IF(A!B405&gt;0,SUM(A!$B$373:B405)," ")</f>
        <v>104104</v>
      </c>
      <c r="I405" s="25">
        <v>12804295</v>
      </c>
      <c r="L405" s="83">
        <v>77.900000000000006</v>
      </c>
      <c r="M405" s="83"/>
      <c r="N405" s="87">
        <f>A!$F405*0.08535</f>
        <v>34444.5288</v>
      </c>
      <c r="O405" s="1">
        <v>34444</v>
      </c>
      <c r="P405" s="83">
        <f t="shared" si="2"/>
        <v>75.936021587001392</v>
      </c>
      <c r="Q405" s="1">
        <v>1120350</v>
      </c>
      <c r="R405" s="25"/>
      <c r="S405" s="25"/>
      <c r="T405" s="25"/>
      <c r="U405" s="25"/>
      <c r="V405" s="25"/>
      <c r="W405" s="25"/>
      <c r="X405" s="85">
        <f>A!N405-O405</f>
        <v>0.52880000000004657</v>
      </c>
      <c r="Y405" s="86"/>
    </row>
    <row r="406" spans="1:25" ht="12.5" x14ac:dyDescent="0.25">
      <c r="A406" s="9">
        <v>37492</v>
      </c>
      <c r="B406" s="25">
        <v>3355</v>
      </c>
      <c r="C406" s="25"/>
      <c r="D406" s="25"/>
      <c r="E406" s="25"/>
      <c r="F406" s="25">
        <v>412709</v>
      </c>
      <c r="G406" s="25">
        <f>IF(A!B406&gt;0,SUM(A!$B$373:B406)," ")</f>
        <v>107459</v>
      </c>
      <c r="H406" s="25"/>
      <c r="I406" s="25">
        <v>13217004</v>
      </c>
      <c r="L406" s="83">
        <v>81.5</v>
      </c>
      <c r="M406" s="83"/>
      <c r="N406" s="87">
        <f>A!$F406*0.08535</f>
        <v>35224.713149999996</v>
      </c>
      <c r="O406" s="1">
        <v>35225</v>
      </c>
      <c r="P406" s="83">
        <f t="shared" si="2"/>
        <v>77.657831854666242</v>
      </c>
      <c r="Q406" s="1">
        <v>1156488</v>
      </c>
      <c r="R406" s="25"/>
      <c r="S406" s="25"/>
      <c r="T406" s="25"/>
      <c r="U406" s="25"/>
      <c r="V406" s="25"/>
      <c r="W406" s="25"/>
      <c r="X406" s="85">
        <f>A!N406-O406</f>
        <v>-0.28685000000405125</v>
      </c>
      <c r="Y406" s="86"/>
    </row>
    <row r="407" spans="1:25" ht="12.5" x14ac:dyDescent="0.25">
      <c r="A407" s="9">
        <v>37499</v>
      </c>
      <c r="B407" s="25">
        <v>3491</v>
      </c>
      <c r="C407" s="25"/>
      <c r="D407" s="25"/>
      <c r="E407" s="25"/>
      <c r="F407" s="25">
        <v>420006</v>
      </c>
      <c r="G407" s="25">
        <f>IF(A!B407&gt;0,SUM(A!$B$373:B407)," ")</f>
        <v>110950</v>
      </c>
      <c r="I407" s="25">
        <v>13637010</v>
      </c>
      <c r="L407" s="83">
        <v>82.5</v>
      </c>
      <c r="M407" s="83"/>
      <c r="N407" s="87">
        <f>A!$F407*0.08535</f>
        <v>35847.5121</v>
      </c>
      <c r="O407" s="1">
        <v>35828</v>
      </c>
      <c r="P407" s="83">
        <f t="shared" si="2"/>
        <v>78.987219295641808</v>
      </c>
      <c r="Q407" s="1">
        <v>1193588</v>
      </c>
      <c r="R407" s="25"/>
      <c r="S407" s="25"/>
      <c r="T407" s="25"/>
      <c r="U407" s="25"/>
      <c r="V407" s="25"/>
      <c r="W407" s="25"/>
      <c r="X407" s="85">
        <f>A!N407-O407</f>
        <v>19.512099999999919</v>
      </c>
      <c r="Y407" s="86"/>
    </row>
    <row r="408" spans="1:25" ht="12.5" x14ac:dyDescent="0.25">
      <c r="A408" s="9">
        <v>37506</v>
      </c>
      <c r="B408" s="25">
        <v>2803</v>
      </c>
      <c r="C408" s="25"/>
      <c r="D408" s="25"/>
      <c r="E408" s="25"/>
      <c r="F408" s="25">
        <v>351763</v>
      </c>
      <c r="G408" s="25">
        <f>IF(A!B408&gt;0,SUM(A!$B$373:B408)," ")</f>
        <v>113753</v>
      </c>
      <c r="I408" s="25">
        <v>13988773</v>
      </c>
      <c r="L408" s="83">
        <v>71.2</v>
      </c>
      <c r="M408" s="83"/>
      <c r="N408" s="87">
        <f>A!$F408*0.08535</f>
        <v>30022.972049999997</v>
      </c>
      <c r="O408" s="1">
        <v>30023</v>
      </c>
      <c r="P408" s="83">
        <f t="shared" si="2"/>
        <v>66.189384975802554</v>
      </c>
      <c r="Q408" s="1">
        <v>1223950</v>
      </c>
      <c r="R408" s="25"/>
      <c r="S408" s="25"/>
      <c r="T408" s="25"/>
      <c r="U408" s="25"/>
      <c r="V408" s="25"/>
      <c r="W408" s="25"/>
      <c r="X408" s="85">
        <f>A!N408-O408</f>
        <v>-2.7950000003329478E-2</v>
      </c>
      <c r="Y408" s="86"/>
    </row>
    <row r="409" spans="1:25" ht="12.5" x14ac:dyDescent="0.25">
      <c r="A409" s="9">
        <v>37513</v>
      </c>
      <c r="B409" s="25">
        <v>3345</v>
      </c>
      <c r="C409" s="25"/>
      <c r="D409" s="25"/>
      <c r="E409" s="25"/>
      <c r="F409" s="25">
        <v>440292</v>
      </c>
      <c r="G409" s="25">
        <f>IF(A!B409&gt;0,SUM(A!$B$373:B409)," ")</f>
        <v>117098</v>
      </c>
      <c r="I409" s="25">
        <v>14429065</v>
      </c>
      <c r="L409" s="83">
        <v>88.1</v>
      </c>
      <c r="M409" s="83"/>
      <c r="N409" s="87">
        <f>A!$F409*0.08535</f>
        <v>37578.922200000001</v>
      </c>
      <c r="O409" s="1">
        <v>37579</v>
      </c>
      <c r="P409" s="83">
        <f t="shared" ref="P409:P472" si="3">(O409*2204.62262185)/1000000</f>
        <v>82.847513506501159</v>
      </c>
      <c r="Q409" s="1">
        <v>1262538</v>
      </c>
      <c r="R409" s="25"/>
      <c r="S409" s="25"/>
      <c r="T409" s="25"/>
      <c r="U409" s="25"/>
      <c r="V409" s="25"/>
      <c r="W409" s="25"/>
      <c r="X409" s="85">
        <f>A!N409-O409</f>
        <v>-7.7799999999115244E-2</v>
      </c>
      <c r="Y409" s="86"/>
    </row>
    <row r="410" spans="1:25" ht="12.5" x14ac:dyDescent="0.25">
      <c r="A410" s="9">
        <v>37520</v>
      </c>
      <c r="B410" s="25">
        <v>3292</v>
      </c>
      <c r="C410" s="25"/>
      <c r="D410" s="25"/>
      <c r="E410" s="25"/>
      <c r="F410" s="25">
        <v>436138</v>
      </c>
      <c r="G410" s="25">
        <f>IF(A!B410&gt;0,SUM(A!$B$373:B410)," ")</f>
        <v>120390</v>
      </c>
      <c r="I410" s="25">
        <v>14865203</v>
      </c>
      <c r="L410" s="83">
        <v>87</v>
      </c>
      <c r="M410" s="83"/>
      <c r="N410" s="87">
        <f>A!$F410*0.08535</f>
        <v>37224.378299999997</v>
      </c>
      <c r="O410" s="1">
        <v>37223</v>
      </c>
      <c r="P410" s="83">
        <f t="shared" si="3"/>
        <v>82.062667853122548</v>
      </c>
      <c r="Q410" s="1">
        <v>1300688</v>
      </c>
      <c r="R410" s="25"/>
      <c r="S410" s="25"/>
      <c r="T410" s="25"/>
      <c r="U410" s="25"/>
      <c r="V410" s="25"/>
      <c r="W410" s="25"/>
      <c r="X410" s="85">
        <f>A!N410-O410</f>
        <v>1.3782999999966705</v>
      </c>
      <c r="Y410" s="86"/>
    </row>
    <row r="411" spans="1:25" ht="12.5" x14ac:dyDescent="0.25">
      <c r="A411" s="9">
        <v>37527</v>
      </c>
      <c r="B411" s="25">
        <v>3260</v>
      </c>
      <c r="C411" s="25"/>
      <c r="D411" s="25"/>
      <c r="E411" s="25"/>
      <c r="F411" s="25">
        <v>428711</v>
      </c>
      <c r="G411" s="25">
        <f>IF(A!B411&gt;0,SUM(A!$B$373:B411)," ")</f>
        <v>123650</v>
      </c>
      <c r="I411" s="25">
        <v>15293914</v>
      </c>
      <c r="L411" s="83">
        <v>82</v>
      </c>
      <c r="M411" s="83"/>
      <c r="N411" s="87">
        <f>A!$F411*0.08535</f>
        <v>36590.483849999997</v>
      </c>
      <c r="O411" s="1">
        <v>36589</v>
      </c>
      <c r="P411" s="83">
        <f t="shared" si="3"/>
        <v>80.664937110869644</v>
      </c>
      <c r="Q411" s="1">
        <v>1338138</v>
      </c>
      <c r="R411" s="25"/>
      <c r="S411" s="25"/>
      <c r="T411" s="25"/>
      <c r="U411" s="25"/>
      <c r="V411" s="25"/>
      <c r="W411" s="25"/>
      <c r="X411" s="85">
        <f>A!N411-O411</f>
        <v>1.4838499999968917</v>
      </c>
      <c r="Y411" s="86"/>
    </row>
    <row r="412" spans="1:25" ht="12.5" x14ac:dyDescent="0.25">
      <c r="A412" s="9">
        <v>37534</v>
      </c>
      <c r="B412" s="25">
        <v>3193</v>
      </c>
      <c r="C412" s="25"/>
      <c r="D412" s="25"/>
      <c r="E412" s="25"/>
      <c r="F412" s="25">
        <v>431768</v>
      </c>
      <c r="G412" s="25">
        <f>IF(A!B412&gt;0,SUM(A!$B$373:B412)," ")</f>
        <v>126843</v>
      </c>
      <c r="I412" s="25">
        <v>15725682</v>
      </c>
      <c r="L412" s="83">
        <v>86.1</v>
      </c>
      <c r="M412" s="83"/>
      <c r="N412" s="87">
        <f>A!$F412*0.08535</f>
        <v>36851.398799999995</v>
      </c>
      <c r="O412" s="1">
        <v>36851</v>
      </c>
      <c r="P412" s="83">
        <f t="shared" si="3"/>
        <v>81.242548237794352</v>
      </c>
      <c r="Q412" s="1">
        <v>1375938</v>
      </c>
      <c r="R412" s="25"/>
      <c r="S412" s="25"/>
      <c r="T412" s="25"/>
      <c r="U412" s="25"/>
      <c r="V412" s="25"/>
      <c r="W412" s="25"/>
      <c r="X412" s="85">
        <f>A!N412-O412</f>
        <v>0.39879999999538995</v>
      </c>
      <c r="Y412" s="86"/>
    </row>
    <row r="413" spans="1:25" ht="12.5" x14ac:dyDescent="0.25">
      <c r="A413" s="9">
        <v>37541</v>
      </c>
      <c r="B413" s="25">
        <v>3161</v>
      </c>
      <c r="C413" s="25"/>
      <c r="D413" s="25"/>
      <c r="E413" s="25"/>
      <c r="F413" s="25">
        <v>433581</v>
      </c>
      <c r="G413" s="25">
        <f>IF(A!B413&gt;0,SUM(A!$B$373:B413)," ")</f>
        <v>130004</v>
      </c>
      <c r="I413" s="25">
        <v>16159263</v>
      </c>
      <c r="L413" s="83">
        <v>87</v>
      </c>
      <c r="M413" s="83"/>
      <c r="N413" s="87">
        <f>A!$F413*0.08535</f>
        <v>37006.138350000001</v>
      </c>
      <c r="O413" s="1">
        <v>37006</v>
      </c>
      <c r="P413" s="83">
        <f t="shared" si="3"/>
        <v>81.584264744181098</v>
      </c>
      <c r="Q413" s="1">
        <v>1413913</v>
      </c>
      <c r="R413" s="25"/>
      <c r="S413" s="25"/>
      <c r="T413" s="25"/>
      <c r="U413" s="25"/>
      <c r="V413" s="25"/>
      <c r="W413" s="25"/>
      <c r="X413" s="85">
        <f>A!N413-O413</f>
        <v>0.13835000000108266</v>
      </c>
      <c r="Y413" s="86"/>
    </row>
    <row r="414" spans="1:25" ht="12.5" x14ac:dyDescent="0.25">
      <c r="A414" s="9">
        <v>37548</v>
      </c>
      <c r="B414" s="25">
        <v>2676</v>
      </c>
      <c r="C414" s="25"/>
      <c r="D414" s="25"/>
      <c r="E414" s="25"/>
      <c r="F414" s="25">
        <v>365399</v>
      </c>
      <c r="G414" s="25">
        <f>IF(A!B414&gt;0,SUM(A!$B$373:B414)," ")</f>
        <v>132680</v>
      </c>
      <c r="I414" s="25">
        <v>16524662</v>
      </c>
      <c r="L414" s="83">
        <v>74.5</v>
      </c>
      <c r="M414" s="83"/>
      <c r="N414" s="87">
        <f>A!$F414*0.08535</f>
        <v>31186.804649999998</v>
      </c>
      <c r="O414" s="1">
        <v>31187</v>
      </c>
      <c r="P414" s="83">
        <f t="shared" si="3"/>
        <v>68.755565707635952</v>
      </c>
      <c r="Q414" s="1">
        <v>1445850</v>
      </c>
      <c r="R414" s="25"/>
      <c r="S414" s="25"/>
      <c r="T414" s="25"/>
      <c r="U414" s="25"/>
      <c r="V414" s="25"/>
      <c r="W414" s="25"/>
      <c r="X414" s="85">
        <f>A!N414-O414</f>
        <v>-0.19535000000178115</v>
      </c>
      <c r="Y414" s="86"/>
    </row>
    <row r="415" spans="1:25" ht="12.5" x14ac:dyDescent="0.25">
      <c r="A415" s="9">
        <v>37555</v>
      </c>
      <c r="B415" s="25">
        <v>3344</v>
      </c>
      <c r="C415" s="25"/>
      <c r="D415" s="25"/>
      <c r="E415" s="25"/>
      <c r="F415" s="25">
        <v>448565</v>
      </c>
      <c r="G415" s="25">
        <f>IF(A!B415&gt;0,SUM(A!$B$373:B415)," ")</f>
        <v>136024</v>
      </c>
      <c r="I415" s="25">
        <v>16973227</v>
      </c>
      <c r="L415" s="83">
        <v>88.2</v>
      </c>
      <c r="M415" s="83"/>
      <c r="N415" s="87">
        <f>A!$F415*0.0875</f>
        <v>39249.4375</v>
      </c>
      <c r="O415" s="1">
        <v>39249</v>
      </c>
      <c r="P415" s="83">
        <f t="shared" si="3"/>
        <v>86.529233284990653</v>
      </c>
      <c r="Q415" s="1">
        <v>1485225</v>
      </c>
      <c r="R415" s="25"/>
      <c r="S415" s="25"/>
      <c r="T415" s="25"/>
      <c r="U415" s="25"/>
      <c r="V415" s="25"/>
      <c r="W415" s="25"/>
      <c r="X415" s="85">
        <f>A!N415-O415</f>
        <v>0.4375</v>
      </c>
      <c r="Y415" s="86"/>
    </row>
    <row r="416" spans="1:25" ht="12.5" x14ac:dyDescent="0.25">
      <c r="A416" s="9">
        <v>37562</v>
      </c>
      <c r="B416" s="25">
        <v>3404</v>
      </c>
      <c r="C416" s="25"/>
      <c r="D416" s="25"/>
      <c r="E416" s="25"/>
      <c r="F416" s="25">
        <v>457502</v>
      </c>
      <c r="G416" s="25">
        <f>IF(A!B416&gt;0,SUM(A!$B$373:B416)," ")</f>
        <v>139428</v>
      </c>
      <c r="I416" s="25">
        <v>17430729</v>
      </c>
      <c r="L416" s="83">
        <v>91.7</v>
      </c>
      <c r="M416" s="83"/>
      <c r="N416" s="87">
        <f>A!$F416*0.0875</f>
        <v>40031.424999999996</v>
      </c>
      <c r="O416" s="1">
        <v>40031</v>
      </c>
      <c r="P416" s="83">
        <f t="shared" si="3"/>
        <v>88.253248175277349</v>
      </c>
      <c r="Q416" s="1">
        <v>1525125</v>
      </c>
      <c r="R416" s="25"/>
      <c r="S416" s="25"/>
      <c r="T416" s="25"/>
      <c r="U416" s="25"/>
      <c r="V416" s="25"/>
      <c r="W416" s="25"/>
      <c r="X416" s="85">
        <f>A!N416-O416</f>
        <v>0.42499999999563443</v>
      </c>
      <c r="Y416" s="86"/>
    </row>
    <row r="417" spans="1:25" ht="12.5" x14ac:dyDescent="0.25">
      <c r="A417" s="9">
        <v>37569</v>
      </c>
      <c r="B417" s="25">
        <v>3444</v>
      </c>
      <c r="C417" s="25"/>
      <c r="D417" s="25"/>
      <c r="E417" s="25"/>
      <c r="F417" s="25">
        <v>460944</v>
      </c>
      <c r="G417" s="25">
        <f>IF(A!B417&gt;0,SUM(A!$B$373:B417)," ")</f>
        <v>142872</v>
      </c>
      <c r="I417" s="25">
        <v>17891673</v>
      </c>
      <c r="L417" s="83">
        <v>92.8</v>
      </c>
      <c r="M417" s="83"/>
      <c r="N417" s="87">
        <f>A!$F417*0.0875</f>
        <v>40332.6</v>
      </c>
      <c r="O417" s="1">
        <v>40333</v>
      </c>
      <c r="P417" s="83">
        <f t="shared" si="3"/>
        <v>88.919044207076055</v>
      </c>
      <c r="Q417" s="1">
        <v>1565463</v>
      </c>
      <c r="R417" s="25"/>
      <c r="S417" s="25"/>
      <c r="T417" s="25"/>
      <c r="U417" s="25"/>
      <c r="V417" s="25"/>
      <c r="W417" s="25"/>
      <c r="X417" s="85">
        <f>A!N417-O417</f>
        <v>-0.40000000000145519</v>
      </c>
      <c r="Y417" s="86"/>
    </row>
    <row r="418" spans="1:25" ht="12.5" x14ac:dyDescent="0.25">
      <c r="A418" s="9">
        <v>37576</v>
      </c>
      <c r="B418" s="25">
        <v>3468</v>
      </c>
      <c r="C418" s="25"/>
      <c r="D418" s="25"/>
      <c r="E418" s="25"/>
      <c r="F418" s="25">
        <v>428365</v>
      </c>
      <c r="G418" s="25">
        <f>IF(A!B418&gt;0,SUM(A!$B$373:B418)," ")</f>
        <v>146340</v>
      </c>
      <c r="I418" s="25">
        <v>18320038</v>
      </c>
      <c r="L418" s="83">
        <v>86.8</v>
      </c>
      <c r="M418" s="83"/>
      <c r="N418" s="87">
        <f>A!$F418*0.0875</f>
        <v>37481.9375</v>
      </c>
      <c r="O418" s="1">
        <v>37482</v>
      </c>
      <c r="P418" s="83">
        <f t="shared" si="3"/>
        <v>82.633665112181703</v>
      </c>
      <c r="Q418" s="1">
        <v>1603000</v>
      </c>
      <c r="R418" s="25"/>
      <c r="S418" s="25"/>
      <c r="T418" s="25"/>
      <c r="U418" s="25"/>
      <c r="V418" s="25"/>
      <c r="W418" s="25"/>
      <c r="X418" s="85">
        <f>A!N418-O418</f>
        <v>-6.25E-2</v>
      </c>
      <c r="Y418" s="86"/>
    </row>
    <row r="419" spans="1:25" ht="12.5" x14ac:dyDescent="0.25">
      <c r="A419" s="9">
        <v>37583</v>
      </c>
      <c r="B419" s="25">
        <v>3479</v>
      </c>
      <c r="C419" s="25"/>
      <c r="D419" s="25"/>
      <c r="E419" s="25"/>
      <c r="F419" s="25">
        <v>445105</v>
      </c>
      <c r="G419" s="25">
        <f>IF(A!B419&gt;0,SUM(A!$B$373:B419)," ")</f>
        <v>149819</v>
      </c>
      <c r="I419" s="25">
        <v>18765143</v>
      </c>
      <c r="L419" s="83">
        <v>89.9</v>
      </c>
      <c r="M419" s="83"/>
      <c r="N419" s="87">
        <f>A!$F419*0.0875</f>
        <v>38946.6875</v>
      </c>
      <c r="O419" s="1">
        <v>38947</v>
      </c>
      <c r="P419" s="83">
        <f t="shared" si="3"/>
        <v>85.863437253191947</v>
      </c>
      <c r="Q419" s="1">
        <v>1641938</v>
      </c>
      <c r="R419" s="25"/>
      <c r="S419" s="25"/>
      <c r="T419" s="25"/>
      <c r="U419" s="25"/>
      <c r="V419" s="25"/>
      <c r="W419" s="25"/>
      <c r="X419" s="85">
        <f>A!N419-O419</f>
        <v>-0.3125</v>
      </c>
      <c r="Y419" s="86"/>
    </row>
    <row r="420" spans="1:25" ht="12.5" x14ac:dyDescent="0.25">
      <c r="A420" s="9">
        <v>37590</v>
      </c>
      <c r="B420" s="25">
        <v>3417</v>
      </c>
      <c r="C420" s="25"/>
      <c r="D420" s="25"/>
      <c r="E420" s="25"/>
      <c r="F420" s="25">
        <v>444314</v>
      </c>
      <c r="G420" s="25">
        <f>IF(A!B420&gt;0,SUM(A!$B$373:B420)," ")</f>
        <v>153236</v>
      </c>
      <c r="I420" s="25">
        <v>19209457</v>
      </c>
      <c r="L420" s="83">
        <v>103.5</v>
      </c>
      <c r="M420" s="83"/>
      <c r="N420" s="87">
        <f>A!$F420*0.0875</f>
        <v>38877.474999999999</v>
      </c>
      <c r="O420" s="1">
        <v>38877</v>
      </c>
      <c r="P420" s="83">
        <f t="shared" si="3"/>
        <v>85.709113669662457</v>
      </c>
      <c r="Q420" s="1">
        <v>1680875</v>
      </c>
      <c r="R420" s="25"/>
      <c r="S420" s="25"/>
      <c r="T420" s="25"/>
      <c r="U420" s="25"/>
      <c r="V420" s="25"/>
      <c r="W420" s="25"/>
      <c r="X420" s="85">
        <f>A!N420-O420</f>
        <v>0.47499999999854481</v>
      </c>
      <c r="Y420" s="86"/>
    </row>
    <row r="421" spans="1:25" ht="12.5" x14ac:dyDescent="0.25">
      <c r="A421" s="9">
        <v>37597</v>
      </c>
      <c r="B421" s="25">
        <v>3337</v>
      </c>
      <c r="C421" s="25"/>
      <c r="D421" s="25"/>
      <c r="E421" s="25"/>
      <c r="F421" s="25">
        <v>443934</v>
      </c>
      <c r="G421" s="25">
        <f>IF(A!B421&gt;0,SUM(A!$B$373:B421)," ")</f>
        <v>156573</v>
      </c>
      <c r="I421" s="25">
        <v>19653391</v>
      </c>
      <c r="L421" s="83">
        <v>88.9</v>
      </c>
      <c r="M421" s="83"/>
      <c r="N421" s="87">
        <f>A!$F421*0.0875</f>
        <v>38844.224999999999</v>
      </c>
      <c r="O421" s="1">
        <v>38840</v>
      </c>
      <c r="P421" s="83">
        <f t="shared" si="3"/>
        <v>85.627542632653999</v>
      </c>
      <c r="Q421" s="1">
        <v>1719725</v>
      </c>
      <c r="R421" s="25"/>
      <c r="S421" s="25"/>
      <c r="T421" s="25"/>
      <c r="U421" s="25"/>
      <c r="V421" s="25"/>
      <c r="W421" s="25"/>
      <c r="X421" s="85">
        <f>A!N421-O421</f>
        <v>4.2249999999985448</v>
      </c>
      <c r="Y421" s="86"/>
    </row>
    <row r="422" spans="1:25" ht="12.5" x14ac:dyDescent="0.25">
      <c r="A422" s="9">
        <v>37604</v>
      </c>
      <c r="B422" s="25">
        <v>3270</v>
      </c>
      <c r="C422" s="25"/>
      <c r="D422" s="25"/>
      <c r="E422" s="25"/>
      <c r="F422" s="25">
        <v>450646</v>
      </c>
      <c r="G422" s="25">
        <f>IF(A!B422&gt;0,SUM(A!$B$373:B422)," ")</f>
        <v>159843</v>
      </c>
      <c r="I422" s="25">
        <v>20104037</v>
      </c>
      <c r="L422" s="83">
        <v>87</v>
      </c>
      <c r="M422" s="83"/>
      <c r="N422" s="87">
        <f>A!$F422*0.0875</f>
        <v>39431.524999999994</v>
      </c>
      <c r="O422" s="1">
        <v>41471</v>
      </c>
      <c r="P422" s="83">
        <f t="shared" si="3"/>
        <v>91.427904750741348</v>
      </c>
      <c r="Q422" s="1">
        <v>1734863</v>
      </c>
      <c r="R422" s="25"/>
      <c r="S422" s="25"/>
      <c r="T422" s="25"/>
      <c r="U422" s="25"/>
      <c r="V422" s="25"/>
      <c r="W422" s="25"/>
      <c r="X422" s="85">
        <f>A!N422-O422</f>
        <v>-2039.4750000000058</v>
      </c>
      <c r="Y422" s="86"/>
    </row>
    <row r="423" spans="1:25" ht="12.5" x14ac:dyDescent="0.25">
      <c r="A423" s="9">
        <v>37611</v>
      </c>
      <c r="B423" s="25">
        <v>3592</v>
      </c>
      <c r="C423" s="25"/>
      <c r="D423" s="25"/>
      <c r="E423" s="25"/>
      <c r="F423" s="25">
        <v>469682</v>
      </c>
      <c r="G423" s="25">
        <f>IF(A!B423&gt;0,SUM(A!$B$373:B423)," ")</f>
        <v>163435</v>
      </c>
      <c r="I423" s="25">
        <v>20573719</v>
      </c>
      <c r="L423" s="83"/>
      <c r="M423" s="83"/>
      <c r="N423" s="87">
        <f>A!$F423*0.0875</f>
        <v>41097.174999999996</v>
      </c>
      <c r="O423" s="1">
        <v>41097</v>
      </c>
      <c r="P423" s="83">
        <f t="shared" si="3"/>
        <v>90.60337589016946</v>
      </c>
      <c r="Q423" s="1">
        <v>1800225</v>
      </c>
      <c r="R423" s="25"/>
      <c r="S423" s="25"/>
      <c r="T423" s="25"/>
      <c r="U423" s="25"/>
      <c r="V423" s="25"/>
      <c r="W423" s="25"/>
      <c r="X423" s="85">
        <f>A!N423-O423</f>
        <v>0.17499999999563443</v>
      </c>
      <c r="Y423" s="86"/>
    </row>
    <row r="424" spans="1:25" ht="12.5" x14ac:dyDescent="0.25">
      <c r="A424" s="9">
        <v>37618</v>
      </c>
      <c r="B424" s="25">
        <v>1451</v>
      </c>
      <c r="C424" s="25"/>
      <c r="D424" s="25"/>
      <c r="E424" s="25"/>
      <c r="F424" s="25">
        <v>229206</v>
      </c>
      <c r="G424" s="25">
        <f>IF(A!B424&gt;0,SUM(A!$B$373:B424)," ")</f>
        <v>164886</v>
      </c>
      <c r="I424" s="25">
        <v>20802925</v>
      </c>
      <c r="L424" s="83"/>
      <c r="M424" s="83"/>
      <c r="N424" s="87">
        <f>A!$F424*0.0875</f>
        <v>20055.524999999998</v>
      </c>
      <c r="O424" s="1">
        <v>20056</v>
      </c>
      <c r="P424" s="83">
        <f t="shared" si="3"/>
        <v>44.215911303823603</v>
      </c>
      <c r="Q424" s="1">
        <v>1820263</v>
      </c>
      <c r="R424" s="25"/>
      <c r="S424" s="25"/>
      <c r="T424" s="25"/>
      <c r="U424" s="25"/>
      <c r="V424" s="25"/>
      <c r="W424" s="25"/>
      <c r="X424" s="85">
        <f>A!N424-O424</f>
        <v>-0.47500000000218279</v>
      </c>
      <c r="Y424" s="86"/>
    </row>
    <row r="425" spans="1:25" ht="12.5" x14ac:dyDescent="0.25">
      <c r="A425" s="9">
        <v>37625</v>
      </c>
      <c r="B425" s="25">
        <v>1737</v>
      </c>
      <c r="C425" s="25"/>
      <c r="D425" s="25"/>
      <c r="E425" s="25"/>
      <c r="F425" s="25">
        <v>265704</v>
      </c>
      <c r="G425" s="25">
        <f>IF(A!B425&gt;0,SUM(A!$B$425:B425)," ")</f>
        <v>1737</v>
      </c>
      <c r="I425" s="25">
        <v>265704</v>
      </c>
      <c r="L425" s="83">
        <v>55.2</v>
      </c>
      <c r="M425" s="83"/>
      <c r="N425" s="87">
        <f>A!$F425*0.0875</f>
        <v>23249.1</v>
      </c>
      <c r="O425" s="1">
        <v>23249</v>
      </c>
      <c r="P425" s="83">
        <f t="shared" si="3"/>
        <v>51.255271335390653</v>
      </c>
      <c r="Q425" s="1">
        <v>23275</v>
      </c>
      <c r="R425" s="25"/>
      <c r="S425" s="25"/>
      <c r="T425" s="25"/>
      <c r="U425" s="25"/>
      <c r="V425" s="25"/>
      <c r="W425" s="25"/>
      <c r="X425" s="85">
        <f>A!N425-O425</f>
        <v>9.9999999998544808E-2</v>
      </c>
      <c r="Y425" s="86"/>
    </row>
    <row r="426" spans="1:25" ht="12.5" x14ac:dyDescent="0.25">
      <c r="A426" s="9">
        <v>37632</v>
      </c>
      <c r="B426" s="25">
        <v>3618</v>
      </c>
      <c r="C426" s="25"/>
      <c r="D426" s="25"/>
      <c r="E426" s="25"/>
      <c r="F426" s="25">
        <v>468407</v>
      </c>
      <c r="G426" s="25">
        <f>IF(A!B426&gt;0,SUM(A!$B$425:B426)," ")</f>
        <v>5355</v>
      </c>
      <c r="I426" s="25">
        <f>IF(F426&gt;0,SUM($F$425:F426)," ")</f>
        <v>734111</v>
      </c>
      <c r="L426" s="83">
        <v>94.3</v>
      </c>
      <c r="M426" s="83"/>
      <c r="N426" s="87">
        <f>A!$F426*0.0875</f>
        <v>40985.612499999996</v>
      </c>
      <c r="O426" s="1">
        <v>40977</v>
      </c>
      <c r="P426" s="83">
        <f t="shared" si="3"/>
        <v>90.338821175547452</v>
      </c>
      <c r="Q426" s="1">
        <v>64225</v>
      </c>
      <c r="R426" s="25"/>
      <c r="S426" s="25"/>
      <c r="T426" s="25"/>
      <c r="U426" s="25"/>
      <c r="V426" s="25"/>
      <c r="W426" s="25"/>
      <c r="X426" s="85">
        <f>A!N426-O426</f>
        <v>8.6124999999956344</v>
      </c>
      <c r="Y426" s="86"/>
    </row>
    <row r="427" spans="1:25" ht="12.5" x14ac:dyDescent="0.25">
      <c r="A427" s="9">
        <v>37639</v>
      </c>
      <c r="B427" s="25">
        <v>3687</v>
      </c>
      <c r="C427" s="25"/>
      <c r="D427" s="25"/>
      <c r="E427" s="25"/>
      <c r="F427" s="25">
        <v>455012</v>
      </c>
      <c r="G427" s="25">
        <f>IF(A!B427&gt;0,SUM(A!$B$425:B427)," ")</f>
        <v>9042</v>
      </c>
      <c r="I427" s="25">
        <f>IF(F427&gt;0,SUM($F$425:F427)," ")</f>
        <v>1189123</v>
      </c>
      <c r="L427" s="83">
        <v>89.3</v>
      </c>
      <c r="M427" s="83"/>
      <c r="N427" s="87">
        <f>A!$F427*0.0875</f>
        <v>39813.549999999996</v>
      </c>
      <c r="O427" s="1">
        <v>39790</v>
      </c>
      <c r="P427" s="83">
        <f t="shared" si="3"/>
        <v>87.721934123411501</v>
      </c>
      <c r="Q427" s="1">
        <v>104125</v>
      </c>
      <c r="R427" s="25"/>
      <c r="S427" s="25"/>
      <c r="T427" s="25"/>
      <c r="U427" s="25"/>
      <c r="V427" s="25"/>
      <c r="W427" s="25"/>
      <c r="X427" s="85">
        <f>A!N427-O427</f>
        <v>23.549999999995634</v>
      </c>
      <c r="Y427" s="86"/>
    </row>
    <row r="428" spans="1:25" ht="12.5" x14ac:dyDescent="0.25">
      <c r="A428" s="9">
        <v>37646</v>
      </c>
      <c r="B428" s="25">
        <v>3377</v>
      </c>
      <c r="C428" s="25"/>
      <c r="D428" s="25"/>
      <c r="E428" s="25"/>
      <c r="F428" s="25">
        <v>446095</v>
      </c>
      <c r="G428" s="25">
        <f>IF(A!B428&gt;0,SUM(A!$B$425:B428)," ")</f>
        <v>12419</v>
      </c>
      <c r="I428" s="25">
        <f>IF(F428&gt;0,SUM($F$425:F428)," ")</f>
        <v>1635218</v>
      </c>
      <c r="L428" s="83">
        <v>87.7</v>
      </c>
      <c r="M428" s="83"/>
      <c r="N428" s="87">
        <f>A!$F428*0.0875</f>
        <v>39033.3125</v>
      </c>
      <c r="O428" s="1">
        <v>39056</v>
      </c>
      <c r="P428" s="83">
        <f t="shared" si="3"/>
        <v>86.103741118973602</v>
      </c>
      <c r="Q428" s="1">
        <v>143063</v>
      </c>
      <c r="R428" s="25"/>
      <c r="S428" s="25"/>
      <c r="T428" s="25"/>
      <c r="U428" s="25"/>
      <c r="V428" s="25"/>
      <c r="W428" s="25"/>
      <c r="X428" s="85">
        <f>A!N428-O428</f>
        <v>-22.6875</v>
      </c>
      <c r="Y428" s="86"/>
    </row>
    <row r="429" spans="1:25" ht="12.5" x14ac:dyDescent="0.25">
      <c r="A429" s="9">
        <v>37653</v>
      </c>
      <c r="B429" s="25">
        <v>3121</v>
      </c>
      <c r="C429" s="25"/>
      <c r="D429" s="25"/>
      <c r="E429" s="25"/>
      <c r="F429" s="25">
        <v>437289</v>
      </c>
      <c r="G429" s="25">
        <f>IF(A!B429&gt;0,SUM(A!$B$425:B429)," ")</f>
        <v>15540</v>
      </c>
      <c r="I429" s="25">
        <f>IF(F429&gt;0,SUM($F$425:F429)," ")</f>
        <v>2072507</v>
      </c>
      <c r="L429" s="83">
        <v>86.9</v>
      </c>
      <c r="M429" s="83"/>
      <c r="N429" s="87">
        <f>A!$F429*0.0875</f>
        <v>38262.787499999999</v>
      </c>
      <c r="O429" s="1">
        <v>38263</v>
      </c>
      <c r="P429" s="83">
        <f t="shared" si="3"/>
        <v>84.355475379846553</v>
      </c>
      <c r="Q429" s="1">
        <v>181388</v>
      </c>
      <c r="R429" s="25"/>
      <c r="S429" s="25"/>
      <c r="T429" s="25"/>
      <c r="U429" s="25"/>
      <c r="V429" s="25"/>
      <c r="W429" s="25"/>
      <c r="X429" s="85">
        <f>A!N429-O429</f>
        <v>-0.21250000000145519</v>
      </c>
      <c r="Y429" s="86"/>
    </row>
    <row r="430" spans="1:25" ht="12.5" x14ac:dyDescent="0.25">
      <c r="A430" s="9">
        <v>37660</v>
      </c>
      <c r="B430" s="25">
        <v>3279</v>
      </c>
      <c r="C430" s="25"/>
      <c r="D430" s="25"/>
      <c r="E430" s="25"/>
      <c r="F430" s="25">
        <v>431649</v>
      </c>
      <c r="G430" s="25">
        <f>IF(A!B430&gt;0,SUM(A!$B$425:B430)," ")</f>
        <v>18819</v>
      </c>
      <c r="I430" s="25">
        <f>IF(F430&gt;0,SUM($F$425:F430)," ")</f>
        <v>2504156</v>
      </c>
      <c r="L430" s="83">
        <v>87.2</v>
      </c>
      <c r="M430" s="83"/>
      <c r="N430" s="87">
        <f>A!$F430*0.0875</f>
        <v>37769.287499999999</v>
      </c>
      <c r="O430" s="1">
        <v>37769</v>
      </c>
      <c r="P430" s="83">
        <f t="shared" si="3"/>
        <v>83.266391804652642</v>
      </c>
      <c r="Q430" s="1">
        <v>219100</v>
      </c>
      <c r="R430" s="25"/>
      <c r="S430" s="25"/>
      <c r="T430" s="25"/>
      <c r="U430" s="25"/>
      <c r="V430" s="25"/>
      <c r="W430" s="25"/>
      <c r="X430" s="85">
        <f>A!N430-O430</f>
        <v>0.28749999999854481</v>
      </c>
      <c r="Y430" s="86"/>
    </row>
    <row r="431" spans="1:25" ht="12.5" x14ac:dyDescent="0.25">
      <c r="A431" s="9">
        <v>37667</v>
      </c>
      <c r="B431" s="25">
        <v>3238</v>
      </c>
      <c r="C431" s="25"/>
      <c r="D431" s="25"/>
      <c r="E431" s="25"/>
      <c r="F431" s="25">
        <v>431096</v>
      </c>
      <c r="G431" s="25">
        <f>IF(A!B431&gt;0,SUM(A!$B$425:B431)," ")</f>
        <v>22057</v>
      </c>
      <c r="I431" s="25">
        <f>IF(F431&gt;0,SUM($F$425:F431)," ")</f>
        <v>2935252</v>
      </c>
      <c r="L431" s="83">
        <v>86.7</v>
      </c>
      <c r="M431" s="83"/>
      <c r="N431" s="87">
        <f>A!$F431*0.0875</f>
        <v>37720.899999999994</v>
      </c>
      <c r="O431" s="1">
        <v>37721</v>
      </c>
      <c r="P431" s="83">
        <f t="shared" si="3"/>
        <v>83.160569918803859</v>
      </c>
      <c r="Q431" s="1">
        <v>256900</v>
      </c>
      <c r="R431" s="25"/>
      <c r="S431" s="25"/>
      <c r="T431" s="25"/>
      <c r="U431" s="25"/>
      <c r="V431" s="25"/>
      <c r="W431" s="25"/>
      <c r="X431" s="85">
        <f>A!N431-O431</f>
        <v>-0.10000000000582077</v>
      </c>
      <c r="Y431" s="86"/>
    </row>
    <row r="432" spans="1:25" ht="12.5" x14ac:dyDescent="0.25">
      <c r="A432" s="9">
        <v>37674</v>
      </c>
      <c r="B432" s="25">
        <v>3322</v>
      </c>
      <c r="C432" s="25"/>
      <c r="D432" s="25"/>
      <c r="E432" s="25"/>
      <c r="F432" s="25">
        <v>426697</v>
      </c>
      <c r="G432" s="25">
        <f>IF(A!B432&gt;0,SUM(A!$B$425:B432)," ")</f>
        <v>25379</v>
      </c>
      <c r="I432" s="25">
        <f>IF(F432&gt;0,SUM($F$425:F432)," ")</f>
        <v>3361949</v>
      </c>
      <c r="L432" s="83">
        <v>85.7</v>
      </c>
      <c r="M432" s="83"/>
      <c r="N432" s="87">
        <f>A!$F432*0.0875</f>
        <v>37335.987499999996</v>
      </c>
      <c r="O432" s="1">
        <v>37336</v>
      </c>
      <c r="P432" s="83">
        <f t="shared" si="3"/>
        <v>82.311790209391603</v>
      </c>
      <c r="Q432" s="1">
        <v>294088</v>
      </c>
      <c r="R432" s="25"/>
      <c r="S432" s="25"/>
      <c r="T432" s="25"/>
      <c r="U432" s="25"/>
      <c r="V432" s="25"/>
      <c r="W432" s="25"/>
      <c r="X432" s="85">
        <f>A!N432-O432</f>
        <v>-1.2500000004365575E-2</v>
      </c>
      <c r="Y432" s="86"/>
    </row>
    <row r="433" spans="1:25" ht="12.5" x14ac:dyDescent="0.25">
      <c r="A433" s="9">
        <v>37681</v>
      </c>
      <c r="B433" s="25">
        <v>3544</v>
      </c>
      <c r="C433" s="25"/>
      <c r="D433" s="25"/>
      <c r="E433" s="25"/>
      <c r="F433" s="25">
        <v>436587</v>
      </c>
      <c r="G433" s="25">
        <f>IF(A!B433&gt;0,SUM(A!$B$425:B433)," ")</f>
        <v>28923</v>
      </c>
      <c r="I433" s="25">
        <f>IF(F433&gt;0,SUM($F$425:F433)," ")</f>
        <v>3798536</v>
      </c>
      <c r="L433" s="83">
        <v>86.1</v>
      </c>
      <c r="M433" s="83"/>
      <c r="N433" s="87">
        <f>A!$F433*0.0875</f>
        <v>38201.362499999996</v>
      </c>
      <c r="O433" s="1">
        <v>38201</v>
      </c>
      <c r="P433" s="83">
        <f t="shared" si="3"/>
        <v>84.218788777291849</v>
      </c>
      <c r="Q433" s="1">
        <v>332413</v>
      </c>
      <c r="R433" s="25"/>
      <c r="S433" s="25"/>
      <c r="T433" s="25"/>
      <c r="U433" s="25"/>
      <c r="V433" s="25"/>
      <c r="W433" s="25"/>
      <c r="X433" s="85">
        <f>A!N433-O433</f>
        <v>0.36249999999563443</v>
      </c>
      <c r="Y433" s="86"/>
    </row>
    <row r="434" spans="1:25" ht="12.5" x14ac:dyDescent="0.25">
      <c r="A434" s="9">
        <v>37688</v>
      </c>
      <c r="B434" s="25">
        <v>3291</v>
      </c>
      <c r="C434" s="25"/>
      <c r="D434" s="25"/>
      <c r="E434" s="25"/>
      <c r="F434" s="25">
        <v>422466</v>
      </c>
      <c r="G434" s="25">
        <f>IF(A!B434&gt;0,SUM(A!$B$425:B434)," ")</f>
        <v>32214</v>
      </c>
      <c r="I434" s="25">
        <f>IF(F434&gt;0,SUM($F$425:F434)," ")</f>
        <v>4221002</v>
      </c>
      <c r="L434" s="83">
        <v>84.8</v>
      </c>
      <c r="M434" s="83"/>
      <c r="N434" s="87">
        <f>A!$F434*0.0875</f>
        <v>36965.774999999994</v>
      </c>
      <c r="O434" s="1">
        <v>36966</v>
      </c>
      <c r="P434" s="83">
        <f t="shared" si="3"/>
        <v>81.4960798393071</v>
      </c>
      <c r="Q434" s="1">
        <v>369338</v>
      </c>
      <c r="R434" s="25"/>
      <c r="S434" s="25"/>
      <c r="T434" s="25"/>
      <c r="U434" s="25"/>
      <c r="V434" s="25"/>
      <c r="W434" s="25"/>
      <c r="X434" s="85">
        <f>A!N434-O434</f>
        <v>-0.22500000000582077</v>
      </c>
      <c r="Y434" s="86"/>
    </row>
    <row r="435" spans="1:25" ht="12.5" x14ac:dyDescent="0.25">
      <c r="A435" s="9">
        <v>37695</v>
      </c>
      <c r="B435" s="25">
        <v>3172</v>
      </c>
      <c r="C435" s="25"/>
      <c r="D435" s="25"/>
      <c r="E435" s="25"/>
      <c r="F435" s="25">
        <v>424095</v>
      </c>
      <c r="G435" s="25">
        <f>IF(A!B435&gt;0,SUM(A!$B$425:B435)," ")</f>
        <v>35386</v>
      </c>
      <c r="I435" s="25">
        <f>IF(F435&gt;0,SUM($F$425:F435)," ")</f>
        <v>4645097</v>
      </c>
      <c r="L435" s="83">
        <v>83.2</v>
      </c>
      <c r="M435" s="83"/>
      <c r="N435" s="87">
        <f>A!$F435*0.0875</f>
        <v>37108.3125</v>
      </c>
      <c r="O435" s="1">
        <v>37108</v>
      </c>
      <c r="P435" s="83">
        <f t="shared" si="3"/>
        <v>81.8091362516098</v>
      </c>
      <c r="Q435" s="1">
        <v>406438</v>
      </c>
      <c r="R435" s="25"/>
      <c r="S435" s="25"/>
      <c r="T435" s="25"/>
      <c r="U435" s="25"/>
      <c r="V435" s="25"/>
      <c r="W435" s="25"/>
      <c r="X435" s="85">
        <f>A!N435-O435</f>
        <v>0.3125</v>
      </c>
      <c r="Y435" s="86"/>
    </row>
    <row r="436" spans="1:25" ht="12.5" x14ac:dyDescent="0.25">
      <c r="A436" s="9">
        <v>37702</v>
      </c>
      <c r="B436" s="25">
        <v>3368</v>
      </c>
      <c r="C436" s="25"/>
      <c r="D436" s="25"/>
      <c r="E436" s="25"/>
      <c r="F436" s="25">
        <v>428767</v>
      </c>
      <c r="G436" s="25">
        <f>IF(A!B436&gt;0,SUM(A!$B$425:B436)," ")</f>
        <v>38754</v>
      </c>
      <c r="I436" s="25">
        <f>IF(F436&gt;0,SUM($F$425:F436)," ")</f>
        <v>5073864</v>
      </c>
      <c r="L436" s="83">
        <v>85.8</v>
      </c>
      <c r="M436" s="83"/>
      <c r="N436" s="87">
        <f>A!$F436*0.0875</f>
        <v>37517.112499999996</v>
      </c>
      <c r="O436" s="1">
        <v>37517</v>
      </c>
      <c r="P436" s="83">
        <f t="shared" si="3"/>
        <v>82.710826903946455</v>
      </c>
      <c r="Q436" s="1">
        <v>444063</v>
      </c>
      <c r="R436" s="25"/>
      <c r="S436" s="25"/>
      <c r="T436" s="25"/>
      <c r="U436" s="25"/>
      <c r="V436" s="25"/>
      <c r="W436" s="25"/>
      <c r="X436" s="85">
        <f>A!N436-O436</f>
        <v>0.11249999999563443</v>
      </c>
      <c r="Y436" s="86"/>
    </row>
    <row r="437" spans="1:25" ht="12.5" x14ac:dyDescent="0.25">
      <c r="A437" s="9">
        <v>37709</v>
      </c>
      <c r="B437" s="25">
        <v>3229</v>
      </c>
      <c r="C437" s="25"/>
      <c r="D437" s="25"/>
      <c r="E437" s="25"/>
      <c r="F437" s="25">
        <v>428880</v>
      </c>
      <c r="G437" s="25">
        <f>IF(A!B437&gt;0,SUM(A!$B$425:B437)," ")</f>
        <v>41983</v>
      </c>
      <c r="I437" s="25">
        <f>IF(F437&gt;0,SUM($F$425:F437)," ")</f>
        <v>5502744</v>
      </c>
      <c r="L437" s="83">
        <v>83.9</v>
      </c>
      <c r="M437" s="83"/>
      <c r="N437" s="87">
        <f>A!$F437*0.0875</f>
        <v>37527</v>
      </c>
      <c r="O437" s="1">
        <v>37549</v>
      </c>
      <c r="P437" s="83">
        <f t="shared" si="3"/>
        <v>82.781374827845653</v>
      </c>
      <c r="Q437" s="1">
        <v>481513</v>
      </c>
      <c r="R437" s="25"/>
      <c r="S437" s="25"/>
      <c r="T437" s="25"/>
      <c r="U437" s="25"/>
      <c r="V437" s="25"/>
      <c r="W437" s="25"/>
      <c r="X437" s="85">
        <f>A!N437-O437</f>
        <v>-22</v>
      </c>
      <c r="Y437" s="86"/>
    </row>
    <row r="438" spans="1:25" ht="12.5" x14ac:dyDescent="0.25">
      <c r="A438" s="9">
        <v>37716</v>
      </c>
      <c r="B438" s="25">
        <v>3263</v>
      </c>
      <c r="C438" s="25"/>
      <c r="D438" s="25"/>
      <c r="E438" s="25"/>
      <c r="F438" s="25">
        <v>416676</v>
      </c>
      <c r="G438" s="25">
        <f>IF(A!B438&gt;0,SUM(A!$B$425:B438)," ")</f>
        <v>45246</v>
      </c>
      <c r="I438" s="25">
        <f>IF(F438&gt;0,SUM($F$425:F438)," ")</f>
        <v>5919420</v>
      </c>
      <c r="L438" s="83">
        <v>83.7</v>
      </c>
      <c r="M438" s="83"/>
      <c r="N438" s="87">
        <f>A!$F438*0.0875</f>
        <v>36459.149999999994</v>
      </c>
      <c r="O438" s="1">
        <v>36487</v>
      </c>
      <c r="P438" s="83">
        <f t="shared" si="3"/>
        <v>80.440065603440956</v>
      </c>
      <c r="Q438" s="1">
        <v>517913</v>
      </c>
      <c r="R438" s="25"/>
      <c r="S438" s="25"/>
      <c r="T438" s="25"/>
      <c r="U438" s="25"/>
      <c r="V438" s="25"/>
      <c r="W438" s="25"/>
      <c r="X438" s="85">
        <f>A!N438-O438</f>
        <v>-27.850000000005821</v>
      </c>
      <c r="Y438" s="86"/>
    </row>
    <row r="439" spans="1:25" ht="12.5" x14ac:dyDescent="0.25">
      <c r="A439" s="9">
        <v>37723</v>
      </c>
      <c r="B439" s="25">
        <v>3150</v>
      </c>
      <c r="C439" s="25"/>
      <c r="D439" s="25"/>
      <c r="E439" s="25"/>
      <c r="F439" s="25">
        <v>413660</v>
      </c>
      <c r="G439" s="25">
        <f>IF(A!B439&gt;0,SUM(A!$B$425:B439)," ")</f>
        <v>48396</v>
      </c>
      <c r="I439" s="25">
        <f>IF(F439&gt;0,SUM($F$425:F439)," ")</f>
        <v>6333080</v>
      </c>
      <c r="L439" s="83">
        <v>83.5</v>
      </c>
      <c r="M439" s="83"/>
      <c r="N439" s="87">
        <f>A!$F439*0.0875</f>
        <v>36195.25</v>
      </c>
      <c r="O439" s="1">
        <v>36195</v>
      </c>
      <c r="P439" s="83">
        <f t="shared" si="3"/>
        <v>79.796315797860757</v>
      </c>
      <c r="Q439" s="1">
        <v>554225</v>
      </c>
      <c r="R439" s="25"/>
      <c r="S439" s="25"/>
      <c r="T439" s="25"/>
      <c r="U439" s="25"/>
      <c r="V439" s="25"/>
      <c r="W439" s="25"/>
      <c r="X439" s="85">
        <f>A!N439-O439</f>
        <v>0.25</v>
      </c>
      <c r="Y439" s="86"/>
    </row>
    <row r="440" spans="1:25" ht="12.5" x14ac:dyDescent="0.25">
      <c r="A440" s="9">
        <v>37730</v>
      </c>
      <c r="B440" s="25">
        <v>2732</v>
      </c>
      <c r="C440" s="25"/>
      <c r="D440" s="25"/>
      <c r="E440" s="25"/>
      <c r="F440" s="25">
        <v>376295</v>
      </c>
      <c r="G440" s="25">
        <f>IF(A!B440&gt;0,SUM(A!$B$425:B440)," ")</f>
        <v>51128</v>
      </c>
      <c r="I440" s="25">
        <f>IF(F440&gt;0,SUM($F$425:F440)," ")</f>
        <v>6709375</v>
      </c>
      <c r="L440" s="83">
        <v>76.3</v>
      </c>
      <c r="M440" s="83"/>
      <c r="N440" s="87">
        <f>A!$F440*0.0875</f>
        <v>32925.8125</v>
      </c>
      <c r="O440" s="1">
        <v>32926</v>
      </c>
      <c r="P440" s="83">
        <f t="shared" si="3"/>
        <v>72.589404447033104</v>
      </c>
      <c r="Q440" s="1">
        <v>587125</v>
      </c>
      <c r="R440" s="25"/>
      <c r="S440" s="25"/>
      <c r="T440" s="25"/>
      <c r="U440" s="25"/>
      <c r="V440" s="25"/>
      <c r="W440" s="25"/>
      <c r="X440" s="85">
        <f>A!N440-O440</f>
        <v>-0.1875</v>
      </c>
      <c r="Y440" s="86"/>
    </row>
    <row r="441" spans="1:25" ht="12.5" x14ac:dyDescent="0.25">
      <c r="A441" s="9">
        <v>37737</v>
      </c>
      <c r="B441" s="25">
        <v>2912</v>
      </c>
      <c r="C441" s="25"/>
      <c r="D441" s="25"/>
      <c r="E441" s="25"/>
      <c r="F441" s="25">
        <v>405323</v>
      </c>
      <c r="G441" s="25">
        <f>IF(A!B441&gt;0,SUM(A!$B$425:B441)," ")</f>
        <v>54040</v>
      </c>
      <c r="I441" s="25">
        <f>IF(F441&gt;0,SUM($F$425:F441)," ")</f>
        <v>7114698</v>
      </c>
      <c r="L441" s="83">
        <v>81.7</v>
      </c>
      <c r="M441" s="83"/>
      <c r="N441" s="87">
        <f>A!$F441*0.0875</f>
        <v>35465.762499999997</v>
      </c>
      <c r="O441" s="1">
        <v>35466</v>
      </c>
      <c r="P441" s="83">
        <f t="shared" si="3"/>
        <v>78.189145906532104</v>
      </c>
      <c r="Q441" s="1">
        <v>622650</v>
      </c>
      <c r="R441" s="25"/>
      <c r="S441" s="25"/>
      <c r="T441" s="25"/>
      <c r="U441" s="25"/>
      <c r="V441" s="25"/>
      <c r="W441" s="25"/>
      <c r="X441" s="85">
        <f>A!N441-O441</f>
        <v>-0.23750000000291038</v>
      </c>
      <c r="Y441" s="86"/>
    </row>
    <row r="442" spans="1:25" ht="12.5" x14ac:dyDescent="0.25">
      <c r="A442" s="9">
        <v>37744</v>
      </c>
      <c r="B442" s="25">
        <v>3112</v>
      </c>
      <c r="C442" s="25"/>
      <c r="D442" s="25"/>
      <c r="E442" s="25"/>
      <c r="F442" s="25">
        <v>411458</v>
      </c>
      <c r="G442" s="25">
        <f>IF(A!B442&gt;0,SUM(A!$B$425:B442)," ")</f>
        <v>57152</v>
      </c>
      <c r="I442" s="25">
        <f>IF(F442&gt;0,SUM($F$425:F442)," ")</f>
        <v>7526156</v>
      </c>
      <c r="L442" s="83">
        <v>80.3</v>
      </c>
      <c r="M442" s="83"/>
      <c r="N442" s="87">
        <f>A!$F442*0.0875</f>
        <v>36002.574999999997</v>
      </c>
      <c r="O442" s="1">
        <v>36003</v>
      </c>
      <c r="P442" s="83">
        <f t="shared" si="3"/>
        <v>79.373028254465552</v>
      </c>
      <c r="Q442" s="1">
        <v>658525</v>
      </c>
      <c r="R442" s="25"/>
      <c r="S442" s="25"/>
      <c r="T442" s="25"/>
      <c r="U442" s="25"/>
      <c r="V442" s="25"/>
      <c r="W442" s="25"/>
      <c r="X442" s="85">
        <f>A!N442-O442</f>
        <v>-0.42500000000291038</v>
      </c>
      <c r="Y442" s="86"/>
    </row>
    <row r="443" spans="1:25" ht="12.5" x14ac:dyDescent="0.25">
      <c r="A443" s="9">
        <v>37751</v>
      </c>
      <c r="B443" s="25">
        <v>3069</v>
      </c>
      <c r="C443" s="25"/>
      <c r="D443" s="25"/>
      <c r="E443" s="25"/>
      <c r="F443" s="25">
        <v>406159</v>
      </c>
      <c r="G443" s="25">
        <f>IF(A!B443&gt;0,SUM(A!$B$425:B443)," ")</f>
        <v>60221</v>
      </c>
      <c r="I443" s="25">
        <f>IF(F443&gt;0,SUM($F$425:F443)," ")</f>
        <v>7932315</v>
      </c>
      <c r="L443" s="83">
        <v>81.2</v>
      </c>
      <c r="M443" s="83"/>
      <c r="N443" s="87">
        <f>A!$F443*0.0875</f>
        <v>35538.912499999999</v>
      </c>
      <c r="O443" s="1">
        <v>35539</v>
      </c>
      <c r="P443" s="83">
        <f t="shared" si="3"/>
        <v>78.350083357927161</v>
      </c>
      <c r="Q443" s="1">
        <v>694050</v>
      </c>
      <c r="R443" s="25"/>
      <c r="S443" s="25"/>
      <c r="T443" s="25"/>
      <c r="U443" s="25"/>
      <c r="V443" s="25"/>
      <c r="W443" s="25"/>
      <c r="X443" s="85">
        <f>A!N443-O443</f>
        <v>-8.7500000001455192E-2</v>
      </c>
      <c r="Y443" s="86"/>
    </row>
    <row r="444" spans="1:25" ht="12.5" x14ac:dyDescent="0.25">
      <c r="A444" s="9">
        <v>37758</v>
      </c>
      <c r="B444" s="25">
        <v>3122</v>
      </c>
      <c r="C444" s="25"/>
      <c r="D444" s="25"/>
      <c r="E444" s="25"/>
      <c r="F444" s="25">
        <v>417233</v>
      </c>
      <c r="G444" s="25">
        <f>IF(A!B444&gt;0,SUM(A!$B$425:B444)," ")</f>
        <v>63343</v>
      </c>
      <c r="I444" s="25">
        <f>IF(F444&gt;0,SUM($F$425:F444)," ")</f>
        <v>8349548</v>
      </c>
      <c r="L444" s="83">
        <v>84</v>
      </c>
      <c r="M444" s="83"/>
      <c r="N444" s="87">
        <f>A!$F444*0.0875</f>
        <v>36507.887499999997</v>
      </c>
      <c r="O444" s="1">
        <v>36474</v>
      </c>
      <c r="P444" s="83">
        <f t="shared" si="3"/>
        <v>80.411405509356896</v>
      </c>
      <c r="Q444" s="1">
        <v>730538</v>
      </c>
      <c r="R444" s="25"/>
      <c r="S444" s="25"/>
      <c r="T444" s="25"/>
      <c r="U444" s="25"/>
      <c r="V444" s="25"/>
      <c r="W444" s="25"/>
      <c r="X444" s="85">
        <f>A!N444-O444</f>
        <v>33.88749999999709</v>
      </c>
      <c r="Y444" s="86"/>
    </row>
    <row r="445" spans="1:25" ht="12.5" x14ac:dyDescent="0.25">
      <c r="A445" s="9">
        <v>37765</v>
      </c>
      <c r="B445" s="25">
        <v>2897</v>
      </c>
      <c r="C445" s="25"/>
      <c r="D445" s="25"/>
      <c r="E445" s="25"/>
      <c r="F445" s="25">
        <v>344126</v>
      </c>
      <c r="G445" s="25">
        <f>IF(A!B445&gt;0,SUM(A!$B$425:B445)," ")</f>
        <v>66240</v>
      </c>
      <c r="I445" s="25">
        <f>IF(F445&gt;0,SUM($F$425:F445)," ")</f>
        <v>8693674</v>
      </c>
      <c r="L445" s="83">
        <v>70.2</v>
      </c>
      <c r="M445" s="83"/>
      <c r="N445" s="87">
        <f>A!$F445*0.0875</f>
        <v>30111.024999999998</v>
      </c>
      <c r="O445" s="1">
        <v>30111</v>
      </c>
      <c r="P445" s="83">
        <f t="shared" si="3"/>
        <v>66.383391766525349</v>
      </c>
      <c r="Q445" s="1">
        <v>760638</v>
      </c>
      <c r="R445" s="25"/>
      <c r="S445" s="25"/>
      <c r="T445" s="25"/>
      <c r="U445" s="25"/>
      <c r="V445" s="25"/>
      <c r="W445" s="25"/>
      <c r="X445" s="85">
        <f>A!N445-O445</f>
        <v>2.4999999997817213E-2</v>
      </c>
      <c r="Y445" s="86"/>
    </row>
    <row r="446" spans="1:25" ht="12.5" x14ac:dyDescent="0.25">
      <c r="A446" s="9">
        <v>37772</v>
      </c>
      <c r="B446" s="25">
        <v>3189</v>
      </c>
      <c r="C446" s="25"/>
      <c r="D446" s="25"/>
      <c r="E446" s="25"/>
      <c r="F446" s="25">
        <v>418389</v>
      </c>
      <c r="G446" s="25">
        <f>IF(A!B446&gt;0,SUM(A!$B$425:B446)," ")</f>
        <v>69429</v>
      </c>
      <c r="I446" s="25">
        <f>IF(F446&gt;0,SUM($F$425:F446)," ")</f>
        <v>9112063</v>
      </c>
      <c r="L446" s="83">
        <v>83.1</v>
      </c>
      <c r="M446" s="83"/>
      <c r="N446" s="87">
        <f>A!$F446*0.0875</f>
        <v>36609.037499999999</v>
      </c>
      <c r="O446" s="1">
        <v>36609</v>
      </c>
      <c r="P446" s="83">
        <f t="shared" si="3"/>
        <v>80.709029563306657</v>
      </c>
      <c r="Q446" s="1">
        <v>797300</v>
      </c>
      <c r="R446" s="25"/>
      <c r="S446" s="25"/>
      <c r="T446" s="25"/>
      <c r="U446" s="25"/>
      <c r="V446" s="25"/>
      <c r="W446" s="25"/>
      <c r="X446" s="85">
        <f>A!N446-O446</f>
        <v>3.7499999998544808E-2</v>
      </c>
      <c r="Y446" s="86"/>
    </row>
    <row r="447" spans="1:25" ht="12.5" x14ac:dyDescent="0.25">
      <c r="A447" s="9">
        <v>37779</v>
      </c>
      <c r="B447" s="25">
        <v>3232</v>
      </c>
      <c r="C447" s="25"/>
      <c r="D447" s="25"/>
      <c r="E447" s="25"/>
      <c r="F447" s="25">
        <v>410661</v>
      </c>
      <c r="G447" s="25">
        <f>IF(A!B447&gt;0,SUM(A!$B$425:B447)," ")</f>
        <v>72661</v>
      </c>
      <c r="I447" s="25">
        <f>IF(F447&gt;0,SUM($F$425:F447)," ")</f>
        <v>9522724</v>
      </c>
      <c r="L447" s="83">
        <v>81</v>
      </c>
      <c r="M447" s="83"/>
      <c r="N447" s="87">
        <f>A!$F447*0.0875</f>
        <v>35932.837499999994</v>
      </c>
      <c r="O447" s="1">
        <v>35933</v>
      </c>
      <c r="P447" s="83">
        <f t="shared" si="3"/>
        <v>79.218704670936049</v>
      </c>
      <c r="Q447" s="1">
        <v>833350</v>
      </c>
      <c r="R447" s="25"/>
      <c r="S447" s="25"/>
      <c r="T447" s="25"/>
      <c r="U447" s="25"/>
      <c r="V447" s="25"/>
      <c r="W447" s="25"/>
      <c r="X447" s="85">
        <f>A!N447-O447</f>
        <v>-0.16250000000582077</v>
      </c>
      <c r="Y447" s="86"/>
    </row>
    <row r="448" spans="1:25" ht="12.5" x14ac:dyDescent="0.25">
      <c r="A448" s="9">
        <v>37786</v>
      </c>
      <c r="B448" s="25">
        <v>3129</v>
      </c>
      <c r="C448" s="25"/>
      <c r="D448" s="25"/>
      <c r="E448" s="25"/>
      <c r="F448" s="25">
        <v>406330</v>
      </c>
      <c r="G448" s="25">
        <f>IF(A!B448&gt;0,SUM(A!$B$425:B448)," ")</f>
        <v>75790</v>
      </c>
      <c r="I448" s="25">
        <f>IF(F448&gt;0,SUM($F$425:F448)," ")</f>
        <v>9929054</v>
      </c>
      <c r="L448" s="83">
        <v>79.5</v>
      </c>
      <c r="M448" s="83"/>
      <c r="N448" s="87">
        <f>A!$F448*0.0875</f>
        <v>35553.875</v>
      </c>
      <c r="O448" s="1">
        <v>35554</v>
      </c>
      <c r="P448" s="83">
        <f t="shared" si="3"/>
        <v>78.3831526972549</v>
      </c>
      <c r="Q448" s="1">
        <v>868788</v>
      </c>
      <c r="R448" s="25"/>
      <c r="S448" s="25"/>
      <c r="T448" s="25"/>
      <c r="U448" s="25"/>
      <c r="V448" s="25"/>
      <c r="W448" s="25"/>
      <c r="X448" s="85">
        <f>A!N448-O448</f>
        <v>-0.125</v>
      </c>
      <c r="Y448" s="86"/>
    </row>
    <row r="449" spans="1:25" ht="12.5" x14ac:dyDescent="0.25">
      <c r="A449" s="9">
        <v>37793</v>
      </c>
      <c r="B449" s="25">
        <v>3150</v>
      </c>
      <c r="C449" s="25"/>
      <c r="D449" s="25"/>
      <c r="E449" s="25"/>
      <c r="F449" s="25">
        <v>402717</v>
      </c>
      <c r="G449" s="25">
        <f>IF(A!B449&gt;0,SUM(A!$B$425:B449)," ")</f>
        <v>78940</v>
      </c>
      <c r="I449" s="25">
        <f>IF(F449&gt;0,SUM($F$425:F449)," ")</f>
        <v>10331771</v>
      </c>
      <c r="L449" s="83">
        <v>80.599999999999994</v>
      </c>
      <c r="M449" s="83"/>
      <c r="N449" s="87">
        <f>A!$F449*0.0875</f>
        <v>35237.737499999996</v>
      </c>
      <c r="O449" s="1">
        <v>35238</v>
      </c>
      <c r="P449" s="83">
        <f t="shared" si="3"/>
        <v>77.686491948750302</v>
      </c>
      <c r="Q449" s="1">
        <v>904050</v>
      </c>
      <c r="R449" s="25"/>
      <c r="S449" s="25"/>
      <c r="T449" s="25"/>
      <c r="U449" s="25"/>
      <c r="V449" s="25"/>
      <c r="W449" s="25"/>
      <c r="X449" s="85">
        <f>A!N449-O449</f>
        <v>-0.26250000000436557</v>
      </c>
      <c r="Y449" s="86"/>
    </row>
    <row r="450" spans="1:25" ht="12.5" x14ac:dyDescent="0.25">
      <c r="A450" s="9">
        <v>37800</v>
      </c>
      <c r="B450" s="25">
        <v>2575</v>
      </c>
      <c r="C450" s="25"/>
      <c r="D450" s="25"/>
      <c r="E450" s="25"/>
      <c r="F450" s="25">
        <v>364110</v>
      </c>
      <c r="G450" s="25">
        <f>IF(A!B450&gt;0,SUM(A!$B$425:B450)," ")</f>
        <v>81515</v>
      </c>
      <c r="I450" s="25">
        <f>IF(F450&gt;0,SUM($F$425:F450)," ")</f>
        <v>10695881</v>
      </c>
      <c r="L450" s="83">
        <v>71.900000000000006</v>
      </c>
      <c r="M450" s="83"/>
      <c r="N450" s="87">
        <f>A!$F450*0.0875</f>
        <v>31859.624999999996</v>
      </c>
      <c r="O450" s="1">
        <v>31860</v>
      </c>
      <c r="P450" s="83">
        <f t="shared" si="3"/>
        <v>70.239276732141008</v>
      </c>
      <c r="Q450" s="1">
        <v>935900</v>
      </c>
      <c r="R450" s="25"/>
      <c r="S450" s="25"/>
      <c r="T450" s="25"/>
      <c r="U450" s="25"/>
      <c r="V450" s="25"/>
      <c r="W450" s="25"/>
      <c r="X450" s="85">
        <f>A!N450-O450</f>
        <v>-0.37500000000363798</v>
      </c>
      <c r="Y450" s="86"/>
    </row>
    <row r="451" spans="1:25" ht="12.5" x14ac:dyDescent="0.25">
      <c r="A451" s="9">
        <v>37807</v>
      </c>
      <c r="B451" s="25">
        <v>2602</v>
      </c>
      <c r="C451" s="25"/>
      <c r="D451" s="25"/>
      <c r="E451" s="25"/>
      <c r="F451" s="25">
        <v>326149</v>
      </c>
      <c r="G451" s="25">
        <f>IF(A!B451&gt;0,SUM(A!$B$425:B451)," ")</f>
        <v>84117</v>
      </c>
      <c r="I451" s="25">
        <f>IF(F451&gt;0,SUM($F$425:F451)," ")</f>
        <v>11022030</v>
      </c>
      <c r="L451" s="83">
        <v>66.400000000000006</v>
      </c>
      <c r="M451" s="83"/>
      <c r="N451" s="87">
        <f>A!$F451*0.0875</f>
        <v>28538.037499999999</v>
      </c>
      <c r="O451" s="1">
        <v>28538</v>
      </c>
      <c r="P451" s="83">
        <f t="shared" si="3"/>
        <v>62.915520382355304</v>
      </c>
      <c r="Q451" s="1">
        <v>964425</v>
      </c>
      <c r="R451" s="25"/>
      <c r="S451" s="25"/>
      <c r="T451" s="25"/>
      <c r="U451" s="25"/>
      <c r="V451" s="25"/>
      <c r="W451" s="25"/>
      <c r="X451" s="85">
        <f>A!N451-O451</f>
        <v>3.7499999998544808E-2</v>
      </c>
      <c r="Y451" s="86"/>
    </row>
    <row r="452" spans="1:25" ht="12.5" x14ac:dyDescent="0.25">
      <c r="A452" s="9">
        <v>37814</v>
      </c>
      <c r="B452" s="25">
        <v>3294</v>
      </c>
      <c r="C452" s="1"/>
      <c r="D452" s="25"/>
      <c r="E452" s="25"/>
      <c r="F452" s="1">
        <v>413888</v>
      </c>
      <c r="G452" s="25">
        <f>IF(A!B452&gt;0,SUM(A!$B$425:B452)," ")</f>
        <v>87411</v>
      </c>
      <c r="I452" s="25">
        <f>IF(F452&gt;0,SUM($F$425:F452)," ")</f>
        <v>11435918</v>
      </c>
      <c r="L452" s="83">
        <v>83.9</v>
      </c>
      <c r="M452" s="83"/>
      <c r="N452" s="87">
        <f>A!$F452*0.0875</f>
        <v>36215.199999999997</v>
      </c>
      <c r="O452" s="1">
        <v>36215</v>
      </c>
      <c r="P452" s="83">
        <f t="shared" si="3"/>
        <v>79.840408250297756</v>
      </c>
      <c r="Q452" s="1">
        <v>1000650</v>
      </c>
      <c r="R452" s="25"/>
      <c r="S452" s="25"/>
      <c r="T452" s="25"/>
      <c r="U452" s="25"/>
      <c r="V452" s="25"/>
      <c r="W452" s="25"/>
      <c r="X452" s="85">
        <f>A!N452-O452</f>
        <v>0.19999999999708962</v>
      </c>
      <c r="Y452" s="86"/>
    </row>
    <row r="453" spans="1:25" ht="12.5" x14ac:dyDescent="0.25">
      <c r="A453" s="9">
        <v>37821</v>
      </c>
      <c r="B453" s="1">
        <v>1876</v>
      </c>
      <c r="C453" s="1"/>
      <c r="D453" s="1"/>
      <c r="E453" s="1"/>
      <c r="F453" s="1">
        <v>394540</v>
      </c>
      <c r="G453" s="25">
        <f>IF(A!B453&gt;0,SUM(A!$B$425:B453)," ")</f>
        <v>89287</v>
      </c>
      <c r="I453" s="25">
        <f>IF(F453&gt;0,SUM($F$425:F453)," ")</f>
        <v>11830458</v>
      </c>
      <c r="L453" s="83">
        <v>79.400000000000006</v>
      </c>
      <c r="M453" s="83"/>
      <c r="N453" s="87">
        <f>A!$F453*0.0875</f>
        <v>34522.25</v>
      </c>
      <c r="O453" s="1">
        <v>36460</v>
      </c>
      <c r="P453" s="83">
        <f t="shared" si="3"/>
        <v>80.380540792651004</v>
      </c>
      <c r="Q453" s="1">
        <v>1089988</v>
      </c>
      <c r="R453" s="1"/>
      <c r="S453" s="1"/>
      <c r="T453" s="1"/>
      <c r="U453" s="1"/>
      <c r="V453" s="1"/>
      <c r="W453" s="1"/>
      <c r="X453" s="85">
        <f>A!N453-O453</f>
        <v>-1937.75</v>
      </c>
      <c r="Y453" s="86"/>
    </row>
    <row r="454" spans="1:25" ht="12.5" x14ac:dyDescent="0.25">
      <c r="A454" s="9">
        <v>37828</v>
      </c>
      <c r="B454" s="1">
        <v>3234</v>
      </c>
      <c r="C454" s="1"/>
      <c r="D454" s="1"/>
      <c r="E454" s="1"/>
      <c r="F454" s="1">
        <v>393148</v>
      </c>
      <c r="G454" s="25">
        <f>IF(A!B454&gt;0,SUM(A!$B$425:B454)," ")</f>
        <v>92521</v>
      </c>
      <c r="I454" s="25">
        <f>IF(F454&gt;0,SUM($F$425:F454)," ")</f>
        <v>12223606</v>
      </c>
      <c r="L454" s="83">
        <v>80.2</v>
      </c>
      <c r="M454" s="83"/>
      <c r="N454" s="87">
        <f>A!$F454*0.0875</f>
        <v>34400.449999999997</v>
      </c>
      <c r="O454" s="1">
        <v>34557</v>
      </c>
      <c r="P454" s="83">
        <f t="shared" si="3"/>
        <v>76.185143943270461</v>
      </c>
      <c r="Q454" s="1">
        <v>1069775</v>
      </c>
      <c r="R454" s="1"/>
      <c r="S454" s="1"/>
      <c r="T454" s="1"/>
      <c r="U454" s="1"/>
      <c r="V454" s="1"/>
      <c r="W454" s="1"/>
      <c r="X454" s="85">
        <f>A!N454-O454</f>
        <v>-156.55000000000291</v>
      </c>
      <c r="Y454" s="86"/>
    </row>
    <row r="455" spans="1:25" ht="12.5" x14ac:dyDescent="0.25">
      <c r="A455" s="9">
        <v>37835</v>
      </c>
      <c r="B455" s="1">
        <v>3173</v>
      </c>
      <c r="C455" s="1"/>
      <c r="D455" s="1"/>
      <c r="E455" s="1"/>
      <c r="F455" s="1">
        <v>404511</v>
      </c>
      <c r="G455" s="25">
        <f>IF(A!B455&gt;0,SUM(A!$B$425:B455)," ")</f>
        <v>95694</v>
      </c>
      <c r="I455" s="25">
        <f>IF(F455&gt;0,SUM($F$425:F455)," ")</f>
        <v>12628117</v>
      </c>
      <c r="L455" s="83">
        <v>81.599999999999994</v>
      </c>
      <c r="M455" s="83"/>
      <c r="N455" s="87">
        <f>A!$F455*0.0875</f>
        <v>35394.712499999994</v>
      </c>
      <c r="O455" s="1">
        <v>35395</v>
      </c>
      <c r="P455" s="83">
        <f t="shared" si="3"/>
        <v>78.032617700380754</v>
      </c>
      <c r="Q455" s="1">
        <v>1104950</v>
      </c>
      <c r="R455" s="1"/>
      <c r="S455" s="1"/>
      <c r="T455" s="1"/>
      <c r="U455" s="1"/>
      <c r="V455" s="1"/>
      <c r="W455" s="1"/>
      <c r="X455" s="85">
        <f>A!N455-O455</f>
        <v>-0.28750000000582077</v>
      </c>
      <c r="Y455" s="86"/>
    </row>
    <row r="456" spans="1:25" ht="12.5" x14ac:dyDescent="0.25">
      <c r="A456" s="9">
        <v>37842</v>
      </c>
      <c r="B456" s="1">
        <v>2874</v>
      </c>
      <c r="C456" s="1"/>
      <c r="D456" s="1"/>
      <c r="E456" s="1"/>
      <c r="F456" s="1">
        <v>355382</v>
      </c>
      <c r="G456" s="25">
        <f>IF(A!B456&gt;0,SUM(A!$B$425:B456)," ")</f>
        <v>98568</v>
      </c>
      <c r="I456" s="25">
        <f>IF(F456&gt;0,SUM($F$425:F456)," ")</f>
        <v>12983499</v>
      </c>
      <c r="L456" s="83">
        <v>72.8</v>
      </c>
      <c r="M456" s="83"/>
      <c r="N456" s="87">
        <f>A!$F456*0.0875</f>
        <v>31095.924999999999</v>
      </c>
      <c r="O456" s="1">
        <v>31096</v>
      </c>
      <c r="P456" s="83">
        <f t="shared" si="3"/>
        <v>68.554945049047603</v>
      </c>
      <c r="Q456" s="1">
        <v>1136100</v>
      </c>
      <c r="R456" s="1"/>
      <c r="S456" s="1"/>
      <c r="T456" s="1"/>
      <c r="U456" s="1"/>
      <c r="V456" s="1"/>
      <c r="W456" s="1"/>
      <c r="X456" s="85">
        <f>A!N456-O456</f>
        <v>-7.5000000000727596E-2</v>
      </c>
      <c r="Y456" s="86"/>
    </row>
    <row r="457" spans="1:25" ht="12.5" x14ac:dyDescent="0.25">
      <c r="A457" s="9">
        <v>37849</v>
      </c>
      <c r="B457" s="1">
        <v>2854</v>
      </c>
      <c r="C457" s="1"/>
      <c r="D457" s="1"/>
      <c r="E457" s="1"/>
      <c r="F457" s="1">
        <v>392166</v>
      </c>
      <c r="G457" s="25">
        <f>IF(A!B457&gt;0,SUM(A!$B$425:B457)," ")</f>
        <v>101422</v>
      </c>
      <c r="I457" s="25">
        <f>IF(F457&gt;0,SUM($F$425:F457)," ")</f>
        <v>13375665</v>
      </c>
      <c r="L457" s="83">
        <v>80.3</v>
      </c>
      <c r="M457" s="83"/>
      <c r="N457" s="87">
        <f>A!$F457*0.0875</f>
        <v>34314.525000000001</v>
      </c>
      <c r="O457" s="1">
        <v>34315</v>
      </c>
      <c r="P457" s="83">
        <f t="shared" si="3"/>
        <v>75.651625268782752</v>
      </c>
      <c r="Q457" s="1">
        <v>1170313</v>
      </c>
      <c r="R457" s="1"/>
      <c r="S457" s="1"/>
      <c r="T457" s="1"/>
      <c r="U457" s="1"/>
      <c r="V457" s="1"/>
      <c r="W457" s="1"/>
      <c r="X457" s="85">
        <f>A!N457-O457</f>
        <v>-0.47499999999854481</v>
      </c>
      <c r="Y457" s="86"/>
    </row>
    <row r="458" spans="1:25" ht="12.5" x14ac:dyDescent="0.25">
      <c r="A458" s="9">
        <v>37856</v>
      </c>
      <c r="B458" s="1">
        <v>2860</v>
      </c>
      <c r="C458" s="1"/>
      <c r="D458" s="1"/>
      <c r="E458" s="1"/>
      <c r="F458" s="1">
        <v>400030</v>
      </c>
      <c r="G458" s="25">
        <f>IF(A!B458&gt;0,SUM(A!$B$425:B458)," ")</f>
        <v>104282</v>
      </c>
      <c r="I458" s="25">
        <f>IF(F458&gt;0,SUM($F$425:F458)," ")</f>
        <v>13775695</v>
      </c>
      <c r="L458" s="83">
        <v>81</v>
      </c>
      <c r="M458" s="83"/>
      <c r="N458" s="87">
        <f>A!$F458*0.0875</f>
        <v>35002.625</v>
      </c>
      <c r="O458" s="1">
        <v>35003</v>
      </c>
      <c r="P458" s="83">
        <f t="shared" si="3"/>
        <v>77.168405632615546</v>
      </c>
      <c r="Q458" s="1">
        <v>1205488</v>
      </c>
      <c r="R458" s="1"/>
      <c r="S458" s="1"/>
      <c r="T458" s="1"/>
      <c r="U458" s="1"/>
      <c r="V458" s="1"/>
      <c r="W458" s="1"/>
      <c r="X458" s="85">
        <f>A!N458-O458</f>
        <v>-0.375</v>
      </c>
      <c r="Y458" s="86"/>
    </row>
    <row r="459" spans="1:25" ht="12.5" x14ac:dyDescent="0.25">
      <c r="A459" s="9">
        <v>37863</v>
      </c>
      <c r="B459" s="1">
        <v>2953</v>
      </c>
      <c r="C459" s="1"/>
      <c r="D459" s="1"/>
      <c r="E459" s="1"/>
      <c r="F459" s="1">
        <v>406848</v>
      </c>
      <c r="G459" s="25">
        <v>107235</v>
      </c>
      <c r="I459" s="25">
        <f>IF(F459&gt;0,SUM($F$425:F459)," ")</f>
        <v>14182543</v>
      </c>
      <c r="L459" s="83">
        <v>79.599999999999994</v>
      </c>
      <c r="M459" s="83"/>
      <c r="N459" s="87">
        <f>A!$F459*0.0875</f>
        <v>35599.199999999997</v>
      </c>
      <c r="O459" s="1">
        <v>35599</v>
      </c>
      <c r="P459" s="83">
        <f t="shared" si="3"/>
        <v>78.482360715238158</v>
      </c>
      <c r="Q459" s="1">
        <v>1241013</v>
      </c>
      <c r="R459" s="1"/>
      <c r="S459" s="1"/>
      <c r="T459" s="1"/>
      <c r="U459" s="1"/>
      <c r="V459" s="1"/>
      <c r="W459" s="1"/>
      <c r="X459" s="85">
        <f>A!N459-O459</f>
        <v>0.19999999999708962</v>
      </c>
      <c r="Y459" s="86"/>
    </row>
    <row r="460" spans="1:25" ht="12.5" x14ac:dyDescent="0.25">
      <c r="A460" s="9">
        <v>37870</v>
      </c>
      <c r="B460" s="1">
        <v>2600</v>
      </c>
      <c r="C460" s="1"/>
      <c r="D460" s="1"/>
      <c r="E460" s="1"/>
      <c r="F460" s="1">
        <v>332677</v>
      </c>
      <c r="G460" s="25">
        <f>IF(A!B460&gt;0,G459+A!B460," ")</f>
        <v>109835</v>
      </c>
      <c r="I460" s="25">
        <f>IF(F460&gt;0,SUM($F$425:F460)," ")</f>
        <v>14515220</v>
      </c>
      <c r="L460" s="83">
        <v>66.099999999999994</v>
      </c>
      <c r="M460" s="83"/>
      <c r="N460" s="87">
        <f>A!$F460*0.0875</f>
        <v>29109.237499999999</v>
      </c>
      <c r="O460" s="1">
        <v>29092</v>
      </c>
      <c r="P460" s="83">
        <f t="shared" si="3"/>
        <v>64.136881314860204</v>
      </c>
      <c r="Q460" s="1">
        <v>1270063</v>
      </c>
      <c r="R460" s="1"/>
      <c r="S460" s="1"/>
      <c r="T460" s="1"/>
      <c r="U460" s="1"/>
      <c r="V460" s="1"/>
      <c r="W460" s="1"/>
      <c r="X460" s="85">
        <f>A!N460-O460</f>
        <v>17.237499999999272</v>
      </c>
      <c r="Y460" s="86"/>
    </row>
    <row r="461" spans="1:25" ht="12.5" x14ac:dyDescent="0.25">
      <c r="A461" s="9">
        <v>37877</v>
      </c>
      <c r="B461" s="1">
        <v>3091</v>
      </c>
      <c r="C461" s="1"/>
      <c r="D461" s="1"/>
      <c r="E461" s="1"/>
      <c r="F461" s="1">
        <v>426829</v>
      </c>
      <c r="G461" s="25">
        <f>IF(A!B461&gt;0,G460+A!B461," ")</f>
        <v>112926</v>
      </c>
      <c r="I461" s="25">
        <f>IF(F461&gt;0,SUM($F$425:F461)," ")</f>
        <v>14942049</v>
      </c>
      <c r="L461" s="83">
        <v>84</v>
      </c>
      <c r="M461" s="83"/>
      <c r="N461" s="87">
        <f>A!$F461*0.0875</f>
        <v>37347.537499999999</v>
      </c>
      <c r="O461" s="1">
        <v>37348</v>
      </c>
      <c r="P461" s="83">
        <f t="shared" si="3"/>
        <v>82.338245680853802</v>
      </c>
      <c r="Q461" s="1">
        <v>1307513</v>
      </c>
      <c r="R461" s="1"/>
      <c r="S461" s="1"/>
      <c r="T461" s="1"/>
      <c r="U461" s="1"/>
      <c r="V461" s="1"/>
      <c r="W461" s="1"/>
      <c r="X461" s="85">
        <f>A!N461-O461</f>
        <v>-0.46250000000145519</v>
      </c>
      <c r="Y461" s="86"/>
    </row>
    <row r="462" spans="1:25" ht="12.5" x14ac:dyDescent="0.25">
      <c r="A462" s="9">
        <v>37884</v>
      </c>
      <c r="B462" s="1">
        <v>2803</v>
      </c>
      <c r="C462" s="1"/>
      <c r="D462" s="1"/>
      <c r="E462" s="1"/>
      <c r="F462" s="1">
        <v>424842</v>
      </c>
      <c r="G462" s="25">
        <f>IF(A!B462&gt;0,G461+A!B462," ")</f>
        <v>115729</v>
      </c>
      <c r="I462" s="25">
        <f>IF(F462&gt;0,SUM($F$425:F462)," ")</f>
        <v>15366891</v>
      </c>
      <c r="L462" s="83">
        <v>83.3</v>
      </c>
      <c r="M462" s="83"/>
      <c r="N462" s="87">
        <f>A!$F462*0.0875</f>
        <v>37173.674999999996</v>
      </c>
      <c r="O462" s="1">
        <v>37174</v>
      </c>
      <c r="P462" s="83">
        <f t="shared" si="3"/>
        <v>81.954641344651904</v>
      </c>
      <c r="Q462" s="1">
        <v>1344525</v>
      </c>
      <c r="R462" s="1"/>
      <c r="S462" s="1"/>
      <c r="T462" s="1"/>
      <c r="U462" s="1"/>
      <c r="V462" s="1"/>
      <c r="W462" s="1"/>
      <c r="X462" s="85">
        <f>A!N462-O462</f>
        <v>-0.32500000000436557</v>
      </c>
      <c r="Y462" s="86"/>
    </row>
    <row r="463" spans="1:25" ht="12.5" x14ac:dyDescent="0.25">
      <c r="A463" s="9">
        <v>37891</v>
      </c>
      <c r="B463" s="1">
        <v>2605</v>
      </c>
      <c r="C463" s="1"/>
      <c r="D463" s="1"/>
      <c r="E463" s="1"/>
      <c r="F463" s="1">
        <v>423977</v>
      </c>
      <c r="G463" s="25">
        <f>IF(A!B463&gt;0,G462+A!B463," ")</f>
        <v>118334</v>
      </c>
      <c r="I463" s="25">
        <f>IF(F463&gt;0,SUM($F$425:F463)," ")</f>
        <v>15790868</v>
      </c>
      <c r="L463" s="83">
        <v>85.8</v>
      </c>
      <c r="M463" s="83"/>
      <c r="N463" s="87">
        <f>A!$F463*0.0875</f>
        <v>37097.987499999996</v>
      </c>
      <c r="O463" s="1">
        <v>37101</v>
      </c>
      <c r="P463" s="83">
        <f t="shared" si="3"/>
        <v>81.793703893256861</v>
      </c>
      <c r="Q463" s="1">
        <v>1381713</v>
      </c>
      <c r="R463" s="1"/>
      <c r="S463" s="1"/>
      <c r="T463" s="1"/>
      <c r="U463" s="1"/>
      <c r="V463" s="1"/>
      <c r="W463" s="1"/>
      <c r="X463" s="85">
        <f>A!N463-O463</f>
        <v>-3.0125000000043656</v>
      </c>
      <c r="Y463" s="86"/>
    </row>
    <row r="464" spans="1:25" ht="12.5" x14ac:dyDescent="0.25">
      <c r="A464" s="9">
        <v>37898</v>
      </c>
      <c r="B464" s="1">
        <v>2952</v>
      </c>
      <c r="C464" s="1"/>
      <c r="D464" s="1"/>
      <c r="E464" s="1"/>
      <c r="F464" s="1">
        <v>432776</v>
      </c>
      <c r="G464" s="25">
        <f>IF(A!B464&gt;0,G463+A!B464," ")</f>
        <v>121286</v>
      </c>
      <c r="I464" s="25">
        <f>IF(F464&gt;0,SUM($F$425:F464)," ")</f>
        <v>16223644</v>
      </c>
      <c r="L464" s="83">
        <v>88</v>
      </c>
      <c r="M464" s="83"/>
      <c r="N464" s="87">
        <f>A!$F464*0.0875</f>
        <v>37867.899999999994</v>
      </c>
      <c r="O464" s="1">
        <v>37868</v>
      </c>
      <c r="P464" s="83">
        <f t="shared" si="3"/>
        <v>83.484649444215805</v>
      </c>
      <c r="Q464" s="1">
        <v>1414646</v>
      </c>
      <c r="R464" s="1"/>
      <c r="S464" s="1"/>
      <c r="T464" s="1"/>
      <c r="U464" s="1"/>
      <c r="V464" s="1"/>
      <c r="W464" s="1"/>
      <c r="X464" s="85">
        <f>A!N464-O464</f>
        <v>-0.10000000000582077</v>
      </c>
      <c r="Y464" s="86"/>
    </row>
    <row r="465" spans="1:25" ht="12.5" x14ac:dyDescent="0.25">
      <c r="A465" s="9">
        <v>37905</v>
      </c>
      <c r="B465" s="1">
        <v>3073</v>
      </c>
      <c r="C465" s="1"/>
      <c r="D465" s="1"/>
      <c r="E465" s="1"/>
      <c r="F465" s="1">
        <v>435948</v>
      </c>
      <c r="G465" s="25">
        <f>IF(A!B465&gt;0,G464+A!B465," ")</f>
        <v>124359</v>
      </c>
      <c r="I465" s="25">
        <f>IF(F465&gt;0,SUM($F$425:F465)," ")</f>
        <v>16659592</v>
      </c>
      <c r="L465" s="83">
        <v>85.9</v>
      </c>
      <c r="M465" s="83"/>
      <c r="N465" s="87">
        <f>A!$F465*0.0875</f>
        <v>38145.449999999997</v>
      </c>
      <c r="O465" s="1">
        <v>38145</v>
      </c>
      <c r="P465" s="83">
        <f t="shared" si="3"/>
        <v>84.095329910468251</v>
      </c>
      <c r="Q465" s="1">
        <v>1443945</v>
      </c>
      <c r="R465" s="1"/>
      <c r="S465" s="1"/>
      <c r="T465" s="1"/>
      <c r="U465" s="1"/>
      <c r="V465" s="1"/>
      <c r="W465" s="1"/>
      <c r="X465" s="85">
        <f>A!N465-O465</f>
        <v>0.44999999999708962</v>
      </c>
      <c r="Y465" s="86"/>
    </row>
    <row r="466" spans="1:25" ht="12.5" x14ac:dyDescent="0.25">
      <c r="A466" s="9">
        <v>37912</v>
      </c>
      <c r="B466" s="1">
        <v>2472</v>
      </c>
      <c r="C466" s="1"/>
      <c r="D466" s="1"/>
      <c r="E466" s="1"/>
      <c r="F466" s="1">
        <v>356348</v>
      </c>
      <c r="G466" s="25">
        <f>IF(A!B466&gt;0,G465+A!B466," ")</f>
        <v>126831</v>
      </c>
      <c r="I466" s="25">
        <f>IF(F466&gt;0,SUM($F$425:F466)," ")</f>
        <v>17015940</v>
      </c>
      <c r="L466" s="83">
        <v>73</v>
      </c>
      <c r="M466" s="83"/>
      <c r="N466" s="87">
        <f>A!$F466*0.0875</f>
        <v>31180.449999999997</v>
      </c>
      <c r="O466" s="25">
        <v>31180</v>
      </c>
      <c r="P466" s="83">
        <f t="shared" si="3"/>
        <v>68.740133349283013</v>
      </c>
      <c r="Q466" s="1">
        <v>1483795</v>
      </c>
      <c r="R466" s="1"/>
      <c r="S466" s="1"/>
      <c r="T466" s="1"/>
      <c r="U466" s="1"/>
      <c r="V466" s="1"/>
      <c r="W466" s="1"/>
      <c r="X466" s="85">
        <f>A!N466-O466</f>
        <v>0.44999999999708962</v>
      </c>
      <c r="Y466" s="86"/>
    </row>
    <row r="467" spans="1:25" ht="12.5" x14ac:dyDescent="0.25">
      <c r="A467" s="9">
        <v>37919</v>
      </c>
      <c r="B467" s="1">
        <v>2877</v>
      </c>
      <c r="C467" s="1"/>
      <c r="D467" s="1"/>
      <c r="E467" s="1"/>
      <c r="F467" s="1">
        <v>439418</v>
      </c>
      <c r="G467" s="25">
        <f>IF(A!B467&gt;0,G466+A!B467," ")</f>
        <v>129708</v>
      </c>
      <c r="I467" s="25">
        <f>IF(F467&gt;0,SUM($F$425:F467)," ")</f>
        <v>17455358</v>
      </c>
      <c r="L467" s="83">
        <v>86.8</v>
      </c>
      <c r="M467" s="83"/>
      <c r="N467" s="87">
        <f>A!$F467*0.0875</f>
        <v>38449.074999999997</v>
      </c>
      <c r="O467" s="25">
        <v>38449</v>
      </c>
      <c r="P467" s="83">
        <f t="shared" si="3"/>
        <v>84.76553518751065</v>
      </c>
      <c r="Q467" s="1">
        <v>1522076</v>
      </c>
      <c r="R467" s="1"/>
      <c r="S467" s="1"/>
      <c r="T467" s="1"/>
      <c r="U467" s="1"/>
      <c r="V467" s="1"/>
      <c r="W467" s="1"/>
      <c r="X467" s="85">
        <f>A!N467-O467</f>
        <v>7.4999999997089617E-2</v>
      </c>
      <c r="Y467" s="86"/>
    </row>
    <row r="468" spans="1:25" ht="12.5" x14ac:dyDescent="0.25">
      <c r="A468" s="9">
        <v>37926</v>
      </c>
      <c r="B468" s="1">
        <v>2569</v>
      </c>
      <c r="C468" s="1"/>
      <c r="D468" s="1"/>
      <c r="E468" s="1"/>
      <c r="F468" s="1">
        <v>443106</v>
      </c>
      <c r="G468" s="25">
        <f>IF(A!B468&gt;0,G467+A!B468," ")</f>
        <v>132277</v>
      </c>
      <c r="I468" s="25">
        <f>IF(F468&gt;0,SUM($F$425:F468)," ")</f>
        <v>17898464</v>
      </c>
      <c r="L468" s="83">
        <v>87.3</v>
      </c>
      <c r="M468" s="83"/>
      <c r="N468" s="87">
        <f>A!$F468*0.0875</f>
        <v>38771.774999999994</v>
      </c>
      <c r="O468" s="25">
        <v>38772</v>
      </c>
      <c r="P468" s="83">
        <f t="shared" si="3"/>
        <v>85.477628294368202</v>
      </c>
      <c r="Q468" s="92">
        <v>1560793</v>
      </c>
      <c r="R468" s="1"/>
      <c r="S468" s="1"/>
      <c r="T468" s="1"/>
      <c r="U468" s="1"/>
      <c r="V468" s="1"/>
      <c r="W468" s="1"/>
      <c r="X468" s="85">
        <f>A!N468-O468</f>
        <v>-0.22500000000582077</v>
      </c>
      <c r="Y468" s="86"/>
    </row>
    <row r="469" spans="1:25" ht="12.5" x14ac:dyDescent="0.25">
      <c r="A469" s="9">
        <v>37933</v>
      </c>
      <c r="B469" s="1">
        <v>2614</v>
      </c>
      <c r="C469" s="1"/>
      <c r="D469" s="1"/>
      <c r="E469" s="1"/>
      <c r="F469" s="1">
        <v>446694</v>
      </c>
      <c r="G469" s="25">
        <f>IF(A!B469&gt;0,G468+A!B469," ")</f>
        <v>134891</v>
      </c>
      <c r="I469" s="25">
        <f>IF(F469&gt;0,SUM($F$425:F469)," ")</f>
        <v>18345158</v>
      </c>
      <c r="L469" s="83">
        <v>90.4</v>
      </c>
      <c r="M469" s="83"/>
      <c r="N469" s="87">
        <f>A!$F469*0.0875</f>
        <v>39085.724999999999</v>
      </c>
      <c r="O469" s="1">
        <v>39086</v>
      </c>
      <c r="P469" s="83">
        <f t="shared" si="3"/>
        <v>86.169879797629108</v>
      </c>
      <c r="Q469" s="92">
        <v>1599771</v>
      </c>
      <c r="R469" s="1"/>
      <c r="S469" s="1"/>
      <c r="T469" s="1"/>
      <c r="U469" s="1"/>
      <c r="V469" s="1"/>
      <c r="W469" s="1"/>
      <c r="X469" s="85">
        <f>A!N469-O469</f>
        <v>-0.27500000000145519</v>
      </c>
      <c r="Y469" s="86"/>
    </row>
    <row r="470" spans="1:25" ht="12.5" x14ac:dyDescent="0.25">
      <c r="A470" s="9">
        <v>37940</v>
      </c>
      <c r="B470" s="1">
        <v>3324</v>
      </c>
      <c r="C470" s="1"/>
      <c r="D470" s="1"/>
      <c r="E470" s="1"/>
      <c r="F470" s="1">
        <v>409029</v>
      </c>
      <c r="G470" s="25">
        <f>IF(A!B470&gt;0,G469+A!B470," ")</f>
        <v>138215</v>
      </c>
      <c r="I470" s="25">
        <f>IF(F470&gt;0,SUM($F$425:F470)," ")</f>
        <v>18754187</v>
      </c>
      <c r="L470" s="83">
        <v>84</v>
      </c>
      <c r="M470" s="83"/>
      <c r="N470" s="87">
        <f>A!$F470*0.0875</f>
        <v>35790.037499999999</v>
      </c>
      <c r="O470" s="1">
        <v>35790</v>
      </c>
      <c r="P470" s="83">
        <f t="shared" si="3"/>
        <v>78.903443636011502</v>
      </c>
      <c r="Q470" s="92">
        <v>1635349</v>
      </c>
      <c r="R470" s="1"/>
      <c r="S470" s="1"/>
      <c r="T470" s="1"/>
      <c r="U470" s="1"/>
      <c r="V470" s="1"/>
      <c r="W470" s="1"/>
      <c r="X470" s="85">
        <f>A!N470-O470</f>
        <v>3.7499999998544808E-2</v>
      </c>
      <c r="Y470" s="86"/>
    </row>
    <row r="471" spans="1:25" ht="12.5" x14ac:dyDescent="0.25">
      <c r="A471" s="9">
        <v>37947</v>
      </c>
      <c r="B471" s="1">
        <v>3262</v>
      </c>
      <c r="C471" s="1"/>
      <c r="D471" s="1"/>
      <c r="E471" s="1"/>
      <c r="F471" s="1">
        <v>446100</v>
      </c>
      <c r="G471" s="25">
        <f>IF(A!B471&gt;0,G470+A!B471," ")</f>
        <v>141477</v>
      </c>
      <c r="I471" s="25">
        <f>IF(F471&gt;0,SUM($F$425:F471)," ")</f>
        <v>19200287</v>
      </c>
      <c r="L471" s="83">
        <v>91</v>
      </c>
      <c r="M471" s="83"/>
      <c r="N471" s="87">
        <f>A!$F471*0.0875</f>
        <v>39033.75</v>
      </c>
      <c r="O471" s="1">
        <v>39034</v>
      </c>
      <c r="P471" s="83">
        <f t="shared" si="3"/>
        <v>86.055239421292896</v>
      </c>
      <c r="Q471" s="92">
        <v>1674153</v>
      </c>
      <c r="R471" s="1"/>
      <c r="S471" s="1"/>
      <c r="T471" s="1"/>
      <c r="U471" s="1"/>
      <c r="V471" s="1"/>
      <c r="W471" s="1"/>
      <c r="X471" s="85">
        <f>A!N471-O471</f>
        <v>-0.25</v>
      </c>
      <c r="Y471" s="86"/>
    </row>
    <row r="472" spans="1:25" ht="12.5" x14ac:dyDescent="0.25">
      <c r="A472" s="9">
        <v>37954</v>
      </c>
      <c r="B472" s="1">
        <v>3303</v>
      </c>
      <c r="C472" s="1"/>
      <c r="D472" s="1"/>
      <c r="E472" s="1"/>
      <c r="F472" s="1">
        <v>436801</v>
      </c>
      <c r="G472" s="25">
        <f>IF(A!B472&gt;0,G471+A!B472," ")</f>
        <v>144780</v>
      </c>
      <c r="I472" s="25">
        <f>IF(F472&gt;0,SUM($F$425:F472)," ")</f>
        <v>19637088</v>
      </c>
      <c r="L472" s="83">
        <v>88.2</v>
      </c>
      <c r="M472" s="83"/>
      <c r="N472" s="87">
        <f>A!$F472*0.0875</f>
        <v>38220.087499999994</v>
      </c>
      <c r="O472" s="1">
        <v>38220</v>
      </c>
      <c r="P472" s="83">
        <f t="shared" si="3"/>
        <v>84.260676607107001</v>
      </c>
      <c r="Q472" s="92">
        <v>1712434</v>
      </c>
      <c r="R472" s="1"/>
      <c r="S472" s="1"/>
      <c r="T472" s="1"/>
      <c r="U472" s="1"/>
      <c r="V472" s="1"/>
      <c r="W472" s="1"/>
      <c r="X472" s="85">
        <f>A!N472-O472</f>
        <v>8.7499999994179234E-2</v>
      </c>
      <c r="Y472" s="86"/>
    </row>
    <row r="473" spans="1:25" ht="12.5" x14ac:dyDescent="0.25">
      <c r="A473" s="9">
        <v>37961</v>
      </c>
      <c r="B473" s="1">
        <v>3293</v>
      </c>
      <c r="C473" s="1"/>
      <c r="D473" s="1"/>
      <c r="E473" s="1"/>
      <c r="F473" s="1">
        <v>443813</v>
      </c>
      <c r="G473" s="25">
        <f>IF(A!B473&gt;0,G472+A!B473," ")</f>
        <v>148073</v>
      </c>
      <c r="I473" s="25">
        <f>IF(F473&gt;0,SUM($F$425:F473)," ")</f>
        <v>20080901</v>
      </c>
      <c r="L473" s="83">
        <v>88.8</v>
      </c>
      <c r="M473" s="83"/>
      <c r="N473" s="87">
        <f>A!$F473*0.0875</f>
        <v>38833.637499999997</v>
      </c>
      <c r="O473" s="1">
        <v>38834</v>
      </c>
      <c r="P473" s="83">
        <f t="shared" ref="P473:P536" si="4">(O473*2204.62262185)/1000000</f>
        <v>85.614314896922906</v>
      </c>
      <c r="Q473" s="92">
        <v>1728653</v>
      </c>
      <c r="R473" s="1"/>
      <c r="S473" s="1"/>
      <c r="T473" s="1"/>
      <c r="U473" s="1"/>
      <c r="V473" s="1"/>
      <c r="W473" s="1"/>
      <c r="X473" s="85">
        <f>A!N473-O473</f>
        <v>-0.36250000000291038</v>
      </c>
      <c r="Y473" s="86"/>
    </row>
    <row r="474" spans="1:25" ht="12.5" x14ac:dyDescent="0.25">
      <c r="A474" s="9">
        <v>37968</v>
      </c>
      <c r="B474" s="1">
        <v>3330</v>
      </c>
      <c r="C474" s="1"/>
      <c r="D474" s="1"/>
      <c r="E474" s="1"/>
      <c r="F474" s="1">
        <v>440455</v>
      </c>
      <c r="G474" s="25">
        <v>151503</v>
      </c>
      <c r="I474" s="25">
        <f>IF(F474&gt;0,SUM($F$425:F474)," ")</f>
        <v>20521356</v>
      </c>
      <c r="L474" s="83">
        <v>88.4</v>
      </c>
      <c r="M474" s="83"/>
      <c r="N474" s="87">
        <f>A!$F474*0.0875</f>
        <v>38539.8125</v>
      </c>
      <c r="O474" s="1">
        <v>38540</v>
      </c>
      <c r="P474" s="83">
        <f t="shared" si="4"/>
        <v>84.966155846098999</v>
      </c>
      <c r="Q474" s="92">
        <f>IF(A!N474&gt;0,SUM(A!$N$425:N474)," ")</f>
        <v>1795618.6499999994</v>
      </c>
      <c r="R474" s="1"/>
      <c r="S474" s="1"/>
      <c r="T474" s="1"/>
      <c r="U474" s="1"/>
      <c r="V474" s="1"/>
      <c r="W474" s="1"/>
      <c r="X474" s="85">
        <f>A!N474-O474</f>
        <v>-0.1875</v>
      </c>
      <c r="Y474" s="86"/>
    </row>
    <row r="475" spans="1:25" ht="12.5" x14ac:dyDescent="0.25">
      <c r="A475" s="9">
        <v>37975</v>
      </c>
      <c r="B475" s="1">
        <v>3251</v>
      </c>
      <c r="C475" s="1"/>
      <c r="D475" s="1"/>
      <c r="E475" s="1"/>
      <c r="F475" s="1">
        <v>445694</v>
      </c>
      <c r="G475" s="25">
        <f>IF(A!B475&gt;0,G474+A!B475," ")</f>
        <v>154754</v>
      </c>
      <c r="I475" s="25">
        <f>IF(F475&gt;0,SUM($F$425:F475)," ")</f>
        <v>20967050</v>
      </c>
      <c r="L475" s="83">
        <v>88</v>
      </c>
      <c r="M475" s="83"/>
      <c r="N475" s="87">
        <f>A!$F475*0.0875</f>
        <v>38998.224999999999</v>
      </c>
      <c r="O475" s="1">
        <v>38998</v>
      </c>
      <c r="P475" s="83">
        <f t="shared" si="4"/>
        <v>85.975873006906298</v>
      </c>
      <c r="Q475" s="89">
        <f>Q476-O476</f>
        <v>1828309</v>
      </c>
      <c r="R475" s="1"/>
      <c r="S475" s="1"/>
      <c r="T475" s="1"/>
      <c r="U475" s="1"/>
      <c r="V475" s="1"/>
      <c r="W475" s="1"/>
      <c r="X475" s="85">
        <f>A!N475-O475</f>
        <v>0.22499999999854481</v>
      </c>
      <c r="Y475" s="86"/>
    </row>
    <row r="476" spans="1:25" ht="12.5" x14ac:dyDescent="0.25">
      <c r="A476" s="9">
        <v>37982</v>
      </c>
      <c r="B476" s="1">
        <v>1826</v>
      </c>
      <c r="C476" s="1"/>
      <c r="D476" s="1"/>
      <c r="E476" s="1"/>
      <c r="F476" s="1">
        <v>218397</v>
      </c>
      <c r="G476" s="25">
        <f>IF(A!B476&gt;0,G475+A!B476," ")</f>
        <v>156580</v>
      </c>
      <c r="I476" s="25">
        <f>IF(F476&gt;0,SUM($F$425:F476)," ")</f>
        <v>21185447</v>
      </c>
      <c r="L476" s="83"/>
      <c r="M476" s="83"/>
      <c r="N476" s="87">
        <f>A!$F476*0.0875</f>
        <v>19109.737499999999</v>
      </c>
      <c r="O476" s="1">
        <v>19110</v>
      </c>
      <c r="P476" s="83">
        <f t="shared" si="4"/>
        <v>42.130338303553501</v>
      </c>
      <c r="Q476" s="92">
        <v>1847419</v>
      </c>
      <c r="R476" s="1"/>
      <c r="S476" s="1"/>
      <c r="T476" s="1"/>
      <c r="U476" s="1"/>
      <c r="V476" s="1"/>
      <c r="W476" s="1"/>
      <c r="X476" s="85">
        <f>A!N476-O476</f>
        <v>-0.2625000000007276</v>
      </c>
      <c r="Y476" s="86"/>
    </row>
    <row r="477" spans="1:25" ht="12.5" x14ac:dyDescent="0.25">
      <c r="A477" s="9">
        <v>37989</v>
      </c>
      <c r="B477" s="1">
        <v>1245</v>
      </c>
      <c r="C477" s="1"/>
      <c r="D477" s="1"/>
      <c r="E477" s="1"/>
      <c r="F477" s="1">
        <v>309743</v>
      </c>
      <c r="G477" s="25">
        <f>IF(A!B477&gt;0,A!B477," ")</f>
        <v>1245</v>
      </c>
      <c r="I477" s="25">
        <f>IF(F477&gt;0,SUM($F$477:F477)," ")</f>
        <v>309743</v>
      </c>
      <c r="N477" s="87">
        <f>A!$F477*0.0875</f>
        <v>27102.512499999997</v>
      </c>
      <c r="O477" s="1">
        <v>27103</v>
      </c>
      <c r="P477" s="83">
        <f t="shared" si="4"/>
        <v>59.751886920000551</v>
      </c>
      <c r="Q477" s="92">
        <v>27032</v>
      </c>
      <c r="R477" s="1"/>
      <c r="S477" s="1"/>
      <c r="T477" s="1"/>
      <c r="U477" s="1"/>
      <c r="V477" s="1"/>
      <c r="W477" s="1"/>
      <c r="X477" s="85">
        <f>A!N477-O477</f>
        <v>-0.48750000000291038</v>
      </c>
      <c r="Y477" s="86"/>
    </row>
    <row r="478" spans="1:25" ht="12.5" x14ac:dyDescent="0.25">
      <c r="A478" s="9">
        <v>37996</v>
      </c>
      <c r="B478" s="1">
        <v>3190</v>
      </c>
      <c r="C478" s="1"/>
      <c r="D478" s="1"/>
      <c r="E478" s="1"/>
      <c r="F478" s="1">
        <v>457027</v>
      </c>
      <c r="G478" s="25">
        <f>IF(A!B478&gt;0,G477+A!B478," ")</f>
        <v>4435</v>
      </c>
      <c r="I478" s="25">
        <f>IF(F478&gt;0,SUM($F$477:F478)," ")</f>
        <v>766770</v>
      </c>
      <c r="L478" s="83">
        <v>93.4</v>
      </c>
      <c r="M478" s="83"/>
      <c r="N478" s="87">
        <f>A!$F478*0.0875</f>
        <v>39989.862499999996</v>
      </c>
      <c r="O478" s="1">
        <v>39990</v>
      </c>
      <c r="P478" s="83">
        <f t="shared" si="4"/>
        <v>88.162858647781505</v>
      </c>
      <c r="Q478" s="92">
        <v>66970</v>
      </c>
      <c r="R478" s="1"/>
      <c r="S478" s="1"/>
      <c r="T478" s="1"/>
      <c r="U478" s="1"/>
      <c r="V478" s="1"/>
      <c r="W478" s="1"/>
      <c r="X478" s="85">
        <f>A!N478-O478</f>
        <v>-0.13750000000436557</v>
      </c>
      <c r="Y478" s="86"/>
    </row>
    <row r="479" spans="1:25" ht="12.5" x14ac:dyDescent="0.25">
      <c r="A479" s="9">
        <v>38003</v>
      </c>
      <c r="B479" s="1">
        <v>2984</v>
      </c>
      <c r="C479" s="1"/>
      <c r="D479" s="1"/>
      <c r="E479" s="1"/>
      <c r="F479" s="1">
        <v>453270</v>
      </c>
      <c r="G479" s="25">
        <f>IF(A!B479&gt;0,G478+A!B479," ")</f>
        <v>7419</v>
      </c>
      <c r="I479" s="25">
        <f>IF(F479&gt;0,SUM($F$477:F479)," ")</f>
        <v>1220040</v>
      </c>
      <c r="L479" s="83">
        <v>92.5</v>
      </c>
      <c r="M479" s="83"/>
      <c r="N479" s="87">
        <f>A!$F479*0.0875</f>
        <v>39661.125</v>
      </c>
      <c r="O479" s="1">
        <v>39661</v>
      </c>
      <c r="P479" s="83">
        <f t="shared" si="4"/>
        <v>87.437537805192861</v>
      </c>
      <c r="Q479" s="92">
        <v>106384</v>
      </c>
      <c r="R479" s="1"/>
      <c r="S479" s="1"/>
      <c r="T479" s="1"/>
      <c r="U479" s="1"/>
      <c r="V479" s="1"/>
      <c r="W479" s="1"/>
      <c r="X479" s="85">
        <f>A!N479-O479</f>
        <v>0.125</v>
      </c>
      <c r="Y479" s="86"/>
    </row>
    <row r="480" spans="1:25" ht="12.5" x14ac:dyDescent="0.25">
      <c r="A480" s="9">
        <v>38010</v>
      </c>
      <c r="B480" s="1">
        <v>2711</v>
      </c>
      <c r="C480" s="1"/>
      <c r="D480" s="1"/>
      <c r="E480" s="1"/>
      <c r="F480" s="1">
        <v>436566</v>
      </c>
      <c r="G480" s="25">
        <f>IF(A!B480&gt;0,G479+A!B480," ")</f>
        <v>10130</v>
      </c>
      <c r="I480" s="25">
        <f>IF(F480&gt;0,SUM($F$477:F480)," ")</f>
        <v>1656606</v>
      </c>
      <c r="L480" s="83">
        <v>89.5</v>
      </c>
      <c r="M480" s="83"/>
      <c r="N480" s="87">
        <f>A!$F480*0.0875</f>
        <v>38199.524999999994</v>
      </c>
      <c r="O480" s="1">
        <v>38200</v>
      </c>
      <c r="P480" s="83">
        <f t="shared" si="4"/>
        <v>84.216584154670002</v>
      </c>
      <c r="Q480" s="92">
        <v>144490</v>
      </c>
      <c r="R480" s="1"/>
      <c r="S480" s="1"/>
      <c r="T480" s="1"/>
      <c r="U480" s="1"/>
      <c r="V480" s="1"/>
      <c r="W480" s="1"/>
      <c r="X480" s="85">
        <f>A!N480-O480</f>
        <v>-0.47500000000582077</v>
      </c>
      <c r="Y480" s="86"/>
    </row>
    <row r="481" spans="1:25" ht="12.5" x14ac:dyDescent="0.25">
      <c r="A481" s="9">
        <v>38017</v>
      </c>
      <c r="B481" s="1">
        <v>2315</v>
      </c>
      <c r="C481" s="1"/>
      <c r="D481" s="1"/>
      <c r="E481" s="1"/>
      <c r="F481" s="1">
        <v>414266</v>
      </c>
      <c r="G481" s="25">
        <f>IF(A!B481&gt;0,G480+A!B481," ")</f>
        <v>12445</v>
      </c>
      <c r="I481" s="25">
        <f>IF(F481&gt;0,SUM($F$477:F481)," ")</f>
        <v>2070872</v>
      </c>
      <c r="L481" s="83">
        <v>85.6</v>
      </c>
      <c r="M481" s="83"/>
      <c r="N481" s="87">
        <f>A!$F481*0.0875</f>
        <v>36248.274999999994</v>
      </c>
      <c r="O481" s="1">
        <v>36248</v>
      </c>
      <c r="P481" s="83">
        <f t="shared" si="4"/>
        <v>79.913160796818801</v>
      </c>
      <c r="Q481" s="92">
        <v>180591</v>
      </c>
      <c r="R481" s="1"/>
      <c r="S481" s="1"/>
      <c r="T481" s="1"/>
      <c r="U481" s="1"/>
      <c r="V481" s="1"/>
      <c r="W481" s="1"/>
      <c r="X481" s="85">
        <f>A!N481-O481</f>
        <v>0.27499999999417923</v>
      </c>
      <c r="Y481" s="86"/>
    </row>
    <row r="482" spans="1:25" ht="12.5" x14ac:dyDescent="0.25">
      <c r="A482" s="9">
        <v>38024</v>
      </c>
      <c r="B482" s="1">
        <v>2506</v>
      </c>
      <c r="C482" s="1"/>
      <c r="D482" s="1"/>
      <c r="E482" s="1"/>
      <c r="F482" s="1">
        <v>419792</v>
      </c>
      <c r="G482" s="25">
        <f>IF(A!B482&gt;0,G481+A!B482," ")</f>
        <v>14951</v>
      </c>
      <c r="I482" s="25">
        <f>IF(F482&gt;0,SUM($F$477:F482)," ")</f>
        <v>2490664</v>
      </c>
      <c r="L482" s="83">
        <v>84.6</v>
      </c>
      <c r="M482" s="83"/>
      <c r="N482" s="87">
        <f>A!$F482*0.0875</f>
        <v>36731.799999999996</v>
      </c>
      <c r="O482" s="1">
        <v>36732</v>
      </c>
      <c r="P482" s="83">
        <f t="shared" si="4"/>
        <v>80.980198145794205</v>
      </c>
      <c r="Q482" s="92">
        <v>217128</v>
      </c>
      <c r="R482" s="1"/>
      <c r="S482" s="1"/>
      <c r="T482" s="1"/>
      <c r="U482" s="1"/>
      <c r="V482" s="1"/>
      <c r="W482" s="1"/>
      <c r="X482" s="85">
        <f>A!N482-O482</f>
        <v>-0.20000000000436557</v>
      </c>
      <c r="Y482" s="86"/>
    </row>
    <row r="483" spans="1:25" ht="12.5" x14ac:dyDescent="0.25">
      <c r="A483" s="9">
        <v>38031</v>
      </c>
      <c r="B483" s="1">
        <v>2748</v>
      </c>
      <c r="C483" s="1"/>
      <c r="D483" s="1"/>
      <c r="E483" s="1"/>
      <c r="F483" s="1">
        <v>421628</v>
      </c>
      <c r="G483" s="25">
        <f>IF(A!B483&gt;0,G482+A!B483," ")</f>
        <v>17699</v>
      </c>
      <c r="I483" s="25">
        <f>IF(F483&gt;0,SUM($F$477:F483)," ")</f>
        <v>2912292</v>
      </c>
      <c r="L483" s="83">
        <v>84.7</v>
      </c>
      <c r="M483" s="83"/>
      <c r="N483" s="87">
        <f>A!$F483*0.0875</f>
        <v>36892.449999999997</v>
      </c>
      <c r="O483" s="1">
        <v>36892</v>
      </c>
      <c r="P483" s="83">
        <f t="shared" si="4"/>
        <v>81.332937765290197</v>
      </c>
      <c r="Q483" s="92">
        <v>254014</v>
      </c>
      <c r="R483" s="1"/>
      <c r="S483" s="1"/>
      <c r="T483" s="1"/>
      <c r="U483" s="1"/>
      <c r="V483" s="1"/>
      <c r="W483" s="1"/>
      <c r="X483" s="85">
        <f>A!N483-O483</f>
        <v>0.44999999999708962</v>
      </c>
      <c r="Y483" s="86"/>
    </row>
    <row r="484" spans="1:25" ht="12.5" x14ac:dyDescent="0.25">
      <c r="A484" s="9">
        <v>38038</v>
      </c>
      <c r="B484" s="1">
        <v>2620</v>
      </c>
      <c r="C484" s="1"/>
      <c r="D484" s="1"/>
      <c r="E484" s="1"/>
      <c r="F484" s="1">
        <v>418796</v>
      </c>
      <c r="G484" s="25">
        <f>IF(A!B484&gt;0,G483+A!B484," ")</f>
        <v>20319</v>
      </c>
      <c r="I484" s="25">
        <f>IF(F484&gt;0,SUM($F$477:F484)," ")</f>
        <v>3331088</v>
      </c>
      <c r="L484" s="83">
        <v>84</v>
      </c>
      <c r="M484" s="83"/>
      <c r="N484" s="87">
        <f>A!$F484*0.0875</f>
        <v>36644.649999999994</v>
      </c>
      <c r="O484" s="1">
        <v>36645</v>
      </c>
      <c r="P484" s="83">
        <f t="shared" si="4"/>
        <v>80.788395977693256</v>
      </c>
      <c r="Q484" s="92">
        <v>290463</v>
      </c>
      <c r="R484" s="1"/>
      <c r="S484" s="1"/>
      <c r="T484" s="1"/>
      <c r="U484" s="1"/>
      <c r="V484" s="1"/>
      <c r="W484" s="1"/>
      <c r="X484" s="85">
        <f>A!N484-O484</f>
        <v>-0.35000000000582077</v>
      </c>
      <c r="Y484" s="86"/>
    </row>
    <row r="485" spans="1:25" ht="12.5" x14ac:dyDescent="0.25">
      <c r="A485" s="9">
        <v>38045</v>
      </c>
      <c r="B485" s="1">
        <v>2619</v>
      </c>
      <c r="C485" s="1"/>
      <c r="D485" s="1"/>
      <c r="E485" s="1"/>
      <c r="F485" s="1">
        <v>426713</v>
      </c>
      <c r="G485" s="25">
        <f>IF(A!B485&gt;0,G484+A!B485," ")</f>
        <v>22938</v>
      </c>
      <c r="I485" s="25">
        <f>IF(F485&gt;0,SUM($F$477:F485)," ")</f>
        <v>3757801</v>
      </c>
      <c r="L485" s="83">
        <v>84.9</v>
      </c>
      <c r="M485" s="83"/>
      <c r="N485" s="87">
        <f>A!$F485*0.0875</f>
        <v>37337.387499999997</v>
      </c>
      <c r="O485" s="1">
        <v>37337</v>
      </c>
      <c r="P485" s="83">
        <f t="shared" si="4"/>
        <v>82.313994832013464</v>
      </c>
      <c r="Q485" s="92">
        <v>327698</v>
      </c>
      <c r="R485" s="1"/>
      <c r="S485" s="1"/>
      <c r="T485" s="1"/>
      <c r="U485" s="1"/>
      <c r="V485" s="1"/>
      <c r="W485" s="1"/>
      <c r="X485" s="85">
        <f>A!N485-O485</f>
        <v>0.38749999999708962</v>
      </c>
      <c r="Y485" s="86"/>
    </row>
    <row r="486" spans="1:25" ht="12.5" x14ac:dyDescent="0.25">
      <c r="A486" s="9">
        <v>38052</v>
      </c>
      <c r="B486" s="1">
        <v>2486</v>
      </c>
      <c r="C486" s="1"/>
      <c r="D486" s="1"/>
      <c r="E486" s="1"/>
      <c r="F486" s="1">
        <v>422913</v>
      </c>
      <c r="G486" s="25">
        <f>IF(A!B486&gt;0,G485+A!B486," ")</f>
        <v>25424</v>
      </c>
      <c r="I486" s="25">
        <f>IF(F486&gt;0,SUM($F$477:F486)," ")</f>
        <v>4180714</v>
      </c>
      <c r="L486" s="83">
        <v>84.4</v>
      </c>
      <c r="M486" s="83"/>
      <c r="N486" s="87">
        <f>A!$F486*0.0875</f>
        <v>37004.887499999997</v>
      </c>
      <c r="O486" s="1">
        <v>37005</v>
      </c>
      <c r="P486" s="83">
        <f t="shared" si="4"/>
        <v>81.582060121559252</v>
      </c>
      <c r="Q486" s="92">
        <v>364583</v>
      </c>
      <c r="R486" s="1"/>
      <c r="S486" s="1"/>
      <c r="T486" s="1"/>
      <c r="U486" s="1"/>
      <c r="V486" s="1"/>
      <c r="W486" s="1"/>
      <c r="X486" s="85">
        <f>A!N486-O486</f>
        <v>-0.11250000000291038</v>
      </c>
      <c r="Y486" s="86"/>
    </row>
    <row r="487" spans="1:25" ht="12.5" x14ac:dyDescent="0.25">
      <c r="A487" s="9">
        <v>38059</v>
      </c>
      <c r="B487" s="1">
        <v>2563</v>
      </c>
      <c r="C487" s="1"/>
      <c r="D487" s="1"/>
      <c r="E487" s="1"/>
      <c r="F487" s="1">
        <v>421998</v>
      </c>
      <c r="G487" s="25">
        <f>IF(A!B487&gt;0,G486+A!B487," ")</f>
        <v>27987</v>
      </c>
      <c r="I487" s="25">
        <f>IF(F487&gt;0,SUM($F$477:F487)," ")</f>
        <v>4602712</v>
      </c>
      <c r="L487" s="83">
        <v>82.2</v>
      </c>
      <c r="M487" s="83"/>
      <c r="N487" s="87">
        <f>A!$F487*0.0875</f>
        <v>36924.824999999997</v>
      </c>
      <c r="O487" s="88">
        <f>Q487-Q486</f>
        <v>36799</v>
      </c>
      <c r="P487" s="83">
        <f t="shared" si="4"/>
        <v>81.127907861458155</v>
      </c>
      <c r="Q487" s="92">
        <v>401382</v>
      </c>
      <c r="R487" s="1"/>
      <c r="S487" s="1"/>
      <c r="T487" s="1"/>
      <c r="U487" s="1"/>
      <c r="V487" s="1"/>
      <c r="W487" s="1"/>
      <c r="X487" s="85">
        <f>A!N487-O487</f>
        <v>125.82499999999709</v>
      </c>
      <c r="Y487" s="86"/>
    </row>
    <row r="488" spans="1:25" ht="12.5" x14ac:dyDescent="0.25">
      <c r="A488" s="9">
        <v>38066</v>
      </c>
      <c r="B488" s="1">
        <v>2219</v>
      </c>
      <c r="C488" s="1"/>
      <c r="D488" s="1"/>
      <c r="E488" s="1"/>
      <c r="F488" s="1">
        <v>419893</v>
      </c>
      <c r="G488" s="25">
        <f>IF(A!B488&gt;0,G487+A!B488," ")</f>
        <v>30206</v>
      </c>
      <c r="I488" s="25">
        <f>IF(F488&gt;0,SUM($F$477:F488)," ")</f>
        <v>5022605</v>
      </c>
      <c r="L488" s="83">
        <v>84</v>
      </c>
      <c r="M488" s="83"/>
      <c r="N488" s="87">
        <f>A!$F488*0.0875</f>
        <v>36740.637499999997</v>
      </c>
      <c r="O488" s="88">
        <f>Q488-Q487</f>
        <v>36536</v>
      </c>
      <c r="P488" s="83">
        <f t="shared" si="4"/>
        <v>80.548092111911615</v>
      </c>
      <c r="Q488" s="92">
        <v>437918</v>
      </c>
      <c r="R488" s="1"/>
      <c r="S488" s="1"/>
      <c r="T488" s="1"/>
      <c r="U488" s="1"/>
      <c r="V488" s="1"/>
      <c r="W488" s="1"/>
      <c r="X488" s="85">
        <f>A!N488-O488</f>
        <v>204.63749999999709</v>
      </c>
      <c r="Y488" s="86"/>
    </row>
    <row r="489" spans="1:25" ht="12.5" x14ac:dyDescent="0.25">
      <c r="A489" s="9">
        <v>38073</v>
      </c>
      <c r="B489" s="1">
        <v>2590</v>
      </c>
      <c r="C489" s="1"/>
      <c r="D489" s="1"/>
      <c r="E489" s="1"/>
      <c r="F489" s="1">
        <v>423285</v>
      </c>
      <c r="G489" s="25">
        <f>IF(A!B489&gt;0,G488+A!B489," ")</f>
        <v>32796</v>
      </c>
      <c r="I489" s="25">
        <f>IF(F489&gt;0,SUM($F$477:F489)," ")</f>
        <v>5445890</v>
      </c>
      <c r="L489" s="83">
        <v>84.8</v>
      </c>
      <c r="M489" s="83"/>
      <c r="N489" s="87">
        <f>A!$F489*0.0875</f>
        <v>37037.4375</v>
      </c>
      <c r="O489" s="1">
        <v>37150</v>
      </c>
      <c r="P489" s="83">
        <f t="shared" si="4"/>
        <v>81.901730401727491</v>
      </c>
      <c r="Q489" s="92">
        <v>474804</v>
      </c>
      <c r="R489" s="1"/>
      <c r="S489" s="1"/>
      <c r="T489" s="1"/>
      <c r="U489" s="1"/>
      <c r="V489" s="1"/>
      <c r="W489" s="1"/>
      <c r="X489" s="85">
        <f>A!N489-O489</f>
        <v>-112.5625</v>
      </c>
      <c r="Y489" s="86"/>
    </row>
    <row r="490" spans="1:25" ht="12.5" x14ac:dyDescent="0.25">
      <c r="A490" s="9">
        <v>38080</v>
      </c>
      <c r="B490" s="1">
        <v>2525</v>
      </c>
      <c r="C490" s="1"/>
      <c r="D490" s="1"/>
      <c r="E490" s="1"/>
      <c r="F490" s="1">
        <v>426245</v>
      </c>
      <c r="G490" s="25">
        <f>IF(A!B490&gt;0,G489+A!B490," ")</f>
        <v>35321</v>
      </c>
      <c r="I490" s="25">
        <f>IF(F490&gt;0,SUM($F$477:F490)," ")</f>
        <v>5872135</v>
      </c>
      <c r="L490" s="83">
        <v>85.6</v>
      </c>
      <c r="M490" s="83"/>
      <c r="N490" s="87">
        <f>A!$F490*0.0875</f>
        <v>37296.4375</v>
      </c>
      <c r="O490" s="1">
        <v>37284</v>
      </c>
      <c r="P490" s="83">
        <f t="shared" si="4"/>
        <v>82.197149833055406</v>
      </c>
      <c r="Q490" s="92">
        <v>512038</v>
      </c>
      <c r="R490" s="1"/>
      <c r="S490" s="1"/>
      <c r="T490" s="1"/>
      <c r="U490" s="1"/>
      <c r="V490" s="1"/>
      <c r="W490" s="1"/>
      <c r="X490" s="85">
        <f>A!N490-O490</f>
        <v>12.4375</v>
      </c>
      <c r="Y490" s="86"/>
    </row>
    <row r="491" spans="1:25" ht="12.5" x14ac:dyDescent="0.25">
      <c r="A491" s="9">
        <v>38087</v>
      </c>
      <c r="B491" s="1">
        <v>2436</v>
      </c>
      <c r="C491" s="1"/>
      <c r="D491" s="1"/>
      <c r="E491" s="1"/>
      <c r="F491" s="1">
        <v>371803</v>
      </c>
      <c r="G491" s="25">
        <f>IF(A!B491&gt;0,G490+A!B491," ")</f>
        <v>37757</v>
      </c>
      <c r="I491" s="25">
        <f>IF(F491&gt;0,SUM($F$477:F491)," ")</f>
        <v>6243938</v>
      </c>
      <c r="L491" s="83">
        <v>78.3</v>
      </c>
      <c r="M491" s="83"/>
      <c r="N491" s="87">
        <f>A!$F491*0.0875</f>
        <v>32532.762499999997</v>
      </c>
      <c r="O491" s="1">
        <v>32638</v>
      </c>
      <c r="P491" s="83">
        <f t="shared" si="4"/>
        <v>71.954473131940304</v>
      </c>
      <c r="Q491" s="92">
        <v>544477</v>
      </c>
      <c r="R491" s="1"/>
      <c r="S491" s="1"/>
      <c r="T491" s="1"/>
      <c r="U491" s="1"/>
      <c r="V491" s="1"/>
      <c r="W491" s="1"/>
      <c r="X491" s="85">
        <f>A!N491-O491</f>
        <v>-105.23750000000291</v>
      </c>
      <c r="Y491" s="86"/>
    </row>
    <row r="492" spans="1:25" ht="12.5" x14ac:dyDescent="0.25">
      <c r="A492" s="9">
        <v>38094</v>
      </c>
      <c r="B492" s="1">
        <v>2468</v>
      </c>
      <c r="C492" s="1"/>
      <c r="D492" s="1"/>
      <c r="E492" s="1"/>
      <c r="F492" s="1">
        <v>404305</v>
      </c>
      <c r="G492" s="25">
        <f>IF(A!B492&gt;0,G491+A!B492," ")</f>
        <v>40225</v>
      </c>
      <c r="H492" s="1">
        <v>40222</v>
      </c>
      <c r="I492" s="25">
        <f>IF(F492&gt;0,SUM($F$477:F492)," ")</f>
        <v>6648243</v>
      </c>
      <c r="L492" s="83">
        <v>81.900000000000006</v>
      </c>
      <c r="M492" s="83"/>
      <c r="N492" s="87">
        <f>A!$F492*0.0875</f>
        <v>35376.6875</v>
      </c>
      <c r="O492" s="1">
        <v>35377</v>
      </c>
      <c r="P492" s="83">
        <f t="shared" si="4"/>
        <v>77.992934493187462</v>
      </c>
      <c r="Q492" s="92">
        <v>579618</v>
      </c>
      <c r="R492" s="1"/>
      <c r="S492" s="1"/>
      <c r="T492" s="1"/>
      <c r="U492" s="1"/>
      <c r="V492" s="1"/>
      <c r="W492" s="1"/>
      <c r="X492" s="85">
        <f>A!N492-O492</f>
        <v>-0.3125</v>
      </c>
      <c r="Y492" s="86"/>
    </row>
    <row r="493" spans="1:25" ht="12.5" x14ac:dyDescent="0.25">
      <c r="A493" s="9">
        <v>38101</v>
      </c>
      <c r="B493" s="1">
        <v>2489</v>
      </c>
      <c r="C493" s="1"/>
      <c r="D493" s="1"/>
      <c r="E493" s="1"/>
      <c r="F493" s="1">
        <v>414627</v>
      </c>
      <c r="G493" s="25">
        <f>IF(A!B493&gt;0,G492+A!B493," ")</f>
        <v>42714</v>
      </c>
      <c r="H493" s="1">
        <v>42701</v>
      </c>
      <c r="I493" s="25">
        <f>IF(F493&gt;0,SUM($F$477:F493)," ")</f>
        <v>7062870</v>
      </c>
      <c r="L493" s="83">
        <v>83.8</v>
      </c>
      <c r="M493" s="83"/>
      <c r="N493" s="87">
        <f>A!$F493*0.0875</f>
        <v>36279.862499999996</v>
      </c>
      <c r="O493" s="1">
        <v>36316</v>
      </c>
      <c r="P493" s="83">
        <f t="shared" si="4"/>
        <v>80.063075135104597</v>
      </c>
      <c r="Q493" s="92">
        <v>615894</v>
      </c>
      <c r="R493" s="1"/>
      <c r="S493" s="1"/>
      <c r="T493" s="1"/>
      <c r="U493" s="1"/>
      <c r="V493" s="1"/>
      <c r="W493" s="1"/>
      <c r="X493" s="85">
        <f>A!N493-O493</f>
        <v>-36.137500000004366</v>
      </c>
      <c r="Y493" s="86"/>
    </row>
    <row r="494" spans="1:25" ht="12.5" x14ac:dyDescent="0.25">
      <c r="A494" s="9">
        <v>38108</v>
      </c>
      <c r="B494" s="1">
        <v>2393</v>
      </c>
      <c r="C494" s="1"/>
      <c r="D494" s="1"/>
      <c r="E494" s="1"/>
      <c r="F494" s="1">
        <v>401995</v>
      </c>
      <c r="G494" s="25">
        <f>IF(A!B494&gt;0,G493+A!B494," ")</f>
        <v>45107</v>
      </c>
      <c r="H494" s="1">
        <v>45094</v>
      </c>
      <c r="I494" s="25">
        <f>IF(F494&gt;0,SUM($F$477:F494)," ")</f>
        <v>7464865</v>
      </c>
      <c r="L494" s="83">
        <v>80.400000000000006</v>
      </c>
      <c r="M494" s="83"/>
      <c r="N494" s="87">
        <f>A!$F494*0.0875</f>
        <v>35174.5625</v>
      </c>
      <c r="O494" s="1">
        <v>35229</v>
      </c>
      <c r="P494" s="83">
        <f t="shared" si="4"/>
        <v>77.666650345153656</v>
      </c>
      <c r="Q494" s="92">
        <v>650948</v>
      </c>
      <c r="R494" s="1"/>
      <c r="S494" s="1"/>
      <c r="T494" s="1"/>
      <c r="U494" s="1"/>
      <c r="V494" s="1"/>
      <c r="W494" s="1"/>
      <c r="X494" s="85">
        <f>A!N494-O494</f>
        <v>-54.4375</v>
      </c>
      <c r="Y494" s="86"/>
    </row>
    <row r="495" spans="1:25" ht="12.5" x14ac:dyDescent="0.25">
      <c r="A495" s="9">
        <v>38115</v>
      </c>
      <c r="B495" s="1">
        <v>2620</v>
      </c>
      <c r="C495" s="1"/>
      <c r="D495" s="1"/>
      <c r="E495" s="1"/>
      <c r="F495" s="1">
        <v>398625</v>
      </c>
      <c r="G495" s="25">
        <f>IF(A!B495&gt;0,G494+A!B495," ")</f>
        <v>47727</v>
      </c>
      <c r="H495" s="1">
        <v>47710</v>
      </c>
      <c r="I495" s="25">
        <f>IF(F495&gt;0,SUM($F$477:F495)," ")</f>
        <v>7863490</v>
      </c>
      <c r="L495" s="83">
        <v>80.099999999999994</v>
      </c>
      <c r="M495" s="83"/>
      <c r="N495" s="87">
        <f>A!$F495*0.0875</f>
        <v>34879.6875</v>
      </c>
      <c r="O495" s="1">
        <v>34927</v>
      </c>
      <c r="P495" s="83">
        <f t="shared" si="4"/>
        <v>77.000854313354949</v>
      </c>
      <c r="Q495" s="92">
        <v>685828</v>
      </c>
      <c r="R495" s="1"/>
      <c r="S495" s="1"/>
      <c r="T495" s="1"/>
      <c r="U495" s="1"/>
      <c r="V495" s="1"/>
      <c r="W495" s="1"/>
      <c r="X495" s="85">
        <f>A!N495-O495</f>
        <v>-47.3125</v>
      </c>
      <c r="Y495" s="86"/>
    </row>
    <row r="496" spans="1:25" ht="12.5" x14ac:dyDescent="0.25">
      <c r="A496" s="9">
        <v>38122</v>
      </c>
      <c r="B496" s="1">
        <v>2775</v>
      </c>
      <c r="C496" s="1"/>
      <c r="D496" s="1"/>
      <c r="E496" s="1"/>
      <c r="F496" s="1">
        <v>380651</v>
      </c>
      <c r="G496" s="25">
        <f>IF(A!B496&gt;0,G495+A!B496," ")</f>
        <v>50502</v>
      </c>
      <c r="H496" s="1">
        <v>50481</v>
      </c>
      <c r="I496" s="25">
        <f>IF(F496&gt;0,SUM($F$477:F496)," ")</f>
        <v>8244141</v>
      </c>
      <c r="L496" s="83">
        <v>76.7</v>
      </c>
      <c r="M496" s="83"/>
      <c r="N496" s="87">
        <f>A!$F496*0.0875</f>
        <v>33306.962500000001</v>
      </c>
      <c r="O496" s="1">
        <v>33307</v>
      </c>
      <c r="P496" s="83">
        <f t="shared" si="4"/>
        <v>73.42936566595796</v>
      </c>
      <c r="Q496" s="1">
        <v>718877</v>
      </c>
      <c r="R496" s="1"/>
      <c r="S496" s="1"/>
      <c r="T496" s="1"/>
      <c r="U496" s="1"/>
      <c r="V496" s="1"/>
      <c r="W496" s="1"/>
      <c r="X496" s="85">
        <f>A!N496-O496</f>
        <v>-3.7499999998544808E-2</v>
      </c>
      <c r="Y496" s="86"/>
    </row>
    <row r="497" spans="1:25" ht="12.5" x14ac:dyDescent="0.25">
      <c r="A497" s="9">
        <v>38129</v>
      </c>
      <c r="B497" s="1">
        <v>2600</v>
      </c>
      <c r="C497" s="1"/>
      <c r="D497" s="1"/>
      <c r="E497" s="1"/>
      <c r="F497" s="1">
        <v>403908</v>
      </c>
      <c r="G497" s="25">
        <f>IF(A!B497&gt;0,G496+A!B497," ")</f>
        <v>53102</v>
      </c>
      <c r="H497" s="1">
        <v>53077</v>
      </c>
      <c r="I497" s="25">
        <f>IF(F497&gt;0,SUM($F$477:F497)," ")</f>
        <v>8648049</v>
      </c>
      <c r="L497" s="83">
        <v>78</v>
      </c>
      <c r="M497" s="83"/>
      <c r="N497" s="87">
        <f>A!$F497*0.0875</f>
        <v>35341.949999999997</v>
      </c>
      <c r="O497" s="1">
        <v>35342</v>
      </c>
      <c r="P497" s="83">
        <f t="shared" si="4"/>
        <v>77.915772701422711</v>
      </c>
      <c r="Q497" s="1">
        <v>754018</v>
      </c>
      <c r="R497" s="1"/>
      <c r="S497" s="1"/>
      <c r="T497" s="1"/>
      <c r="U497" s="1"/>
      <c r="V497" s="1"/>
      <c r="W497" s="1"/>
      <c r="X497" s="85">
        <f>A!N497-O497</f>
        <v>-5.0000000002910383E-2</v>
      </c>
      <c r="Y497" s="86"/>
    </row>
    <row r="498" spans="1:25" ht="12.5" x14ac:dyDescent="0.25">
      <c r="A498" s="9">
        <v>38136</v>
      </c>
      <c r="B498" s="1">
        <v>2290</v>
      </c>
      <c r="C498" s="1"/>
      <c r="D498" s="1"/>
      <c r="E498" s="1"/>
      <c r="F498" s="1">
        <v>339707</v>
      </c>
      <c r="G498" s="25">
        <f>IF(A!B498&gt;0,G497+A!B498," ")</f>
        <v>55392</v>
      </c>
      <c r="H498" s="1">
        <v>55357</v>
      </c>
      <c r="I498" s="25">
        <f>IF(F498&gt;0,SUM($F$477:F498)," ")</f>
        <v>8987756</v>
      </c>
      <c r="L498" s="83">
        <v>66.599999999999994</v>
      </c>
      <c r="M498" s="83"/>
      <c r="N498" s="87">
        <f>A!$F498*0.0875</f>
        <v>29724.362499999999</v>
      </c>
      <c r="O498" s="1">
        <v>29724</v>
      </c>
      <c r="P498" s="83">
        <f t="shared" si="4"/>
        <v>65.530202811869401</v>
      </c>
      <c r="Q498" s="1">
        <v>783754</v>
      </c>
      <c r="R498" s="1"/>
      <c r="S498" s="1"/>
      <c r="T498" s="1"/>
      <c r="U498" s="1"/>
      <c r="V498" s="1"/>
      <c r="W498" s="1"/>
      <c r="X498" s="85">
        <f>A!N498-O498</f>
        <v>0.3624999999992724</v>
      </c>
      <c r="Y498" s="86"/>
    </row>
    <row r="499" spans="1:25" ht="12.5" x14ac:dyDescent="0.25">
      <c r="A499" s="9">
        <v>38143</v>
      </c>
      <c r="B499" s="1">
        <v>2438</v>
      </c>
      <c r="C499" s="1"/>
      <c r="D499" s="1"/>
      <c r="E499" s="1"/>
      <c r="F499" s="1">
        <v>414478</v>
      </c>
      <c r="G499" s="25">
        <f>IF(A!B499&gt;0,G498+A!B499," ")</f>
        <v>57830</v>
      </c>
      <c r="H499" s="1">
        <v>57785</v>
      </c>
      <c r="I499" s="25">
        <f>IF(F499&gt;0,SUM($F$477:F499)," ")</f>
        <v>9402234</v>
      </c>
      <c r="L499" s="83">
        <v>80.400000000000006</v>
      </c>
      <c r="M499" s="83"/>
      <c r="N499" s="87">
        <f>A!$F499*0.0875</f>
        <v>36266.824999999997</v>
      </c>
      <c r="O499" s="1">
        <v>36267</v>
      </c>
      <c r="P499" s="83">
        <f t="shared" si="4"/>
        <v>79.955048626633953</v>
      </c>
      <c r="Q499" s="1">
        <v>819942</v>
      </c>
      <c r="R499" s="1"/>
      <c r="S499" s="1"/>
      <c r="T499" s="1"/>
      <c r="U499" s="1"/>
      <c r="V499" s="1"/>
      <c r="W499" s="1"/>
      <c r="X499" s="85">
        <f>A!N499-O499</f>
        <v>-0.17500000000291038</v>
      </c>
      <c r="Y499" s="86"/>
    </row>
    <row r="500" spans="1:25" ht="12.5" x14ac:dyDescent="0.25">
      <c r="A500" s="9">
        <v>38150</v>
      </c>
      <c r="B500" s="1">
        <v>2314</v>
      </c>
      <c r="C500" s="1"/>
      <c r="D500" s="1"/>
      <c r="E500" s="1"/>
      <c r="F500" s="1">
        <v>415053</v>
      </c>
      <c r="G500" s="25">
        <f>IF(A!B500&gt;0,G499+A!B500," ")</f>
        <v>60144</v>
      </c>
      <c r="H500" s="1">
        <v>60089</v>
      </c>
      <c r="I500" s="25">
        <f>IF(F500&gt;0,SUM($F$477:F500)," ")</f>
        <v>9817287</v>
      </c>
      <c r="L500" s="83">
        <v>82</v>
      </c>
      <c r="M500" s="83"/>
      <c r="N500" s="87">
        <f>A!$F500*0.0875</f>
        <v>36317.137499999997</v>
      </c>
      <c r="O500" s="1">
        <v>36315</v>
      </c>
      <c r="P500" s="83">
        <f t="shared" si="4"/>
        <v>80.060870512482751</v>
      </c>
      <c r="Q500" s="1">
        <v>856042</v>
      </c>
      <c r="R500" s="1"/>
      <c r="S500" s="1"/>
      <c r="T500" s="1"/>
      <c r="U500" s="1"/>
      <c r="V500" s="1"/>
      <c r="W500" s="1"/>
      <c r="X500" s="85">
        <f>A!N500-O500</f>
        <v>2.1374999999970896</v>
      </c>
      <c r="Y500" s="86"/>
    </row>
    <row r="501" spans="1:25" ht="12.5" x14ac:dyDescent="0.25">
      <c r="A501" s="9">
        <v>38157</v>
      </c>
      <c r="B501" s="1">
        <v>2267</v>
      </c>
      <c r="C501" s="1"/>
      <c r="D501" s="1"/>
      <c r="E501" s="1"/>
      <c r="F501" s="1">
        <v>408126</v>
      </c>
      <c r="G501" s="25">
        <f>IF(A!B501&gt;0,G500+A!B501," ")</f>
        <v>62411</v>
      </c>
      <c r="H501" s="1">
        <v>62346</v>
      </c>
      <c r="I501" s="25">
        <f>IF(F501&gt;0,SUM($F$477:F501)," ")</f>
        <v>10225413</v>
      </c>
      <c r="L501" s="83">
        <v>83.4</v>
      </c>
      <c r="M501" s="83"/>
      <c r="N501" s="87">
        <f>A!$F501*0.0875</f>
        <v>35711.024999999994</v>
      </c>
      <c r="O501" s="1">
        <v>35711</v>
      </c>
      <c r="P501" s="83">
        <f t="shared" si="4"/>
        <v>78.729278448885353</v>
      </c>
      <c r="Q501" s="1">
        <v>891620</v>
      </c>
      <c r="R501" s="1"/>
      <c r="S501" s="1"/>
      <c r="T501" s="1"/>
      <c r="U501" s="1"/>
      <c r="V501" s="1"/>
      <c r="W501" s="1"/>
      <c r="X501" s="85">
        <f>A!N501-O501</f>
        <v>2.4999999994179234E-2</v>
      </c>
      <c r="Y501" s="86"/>
    </row>
    <row r="502" spans="1:25" ht="12.5" x14ac:dyDescent="0.25">
      <c r="A502" s="9">
        <v>38164</v>
      </c>
      <c r="B502" s="1">
        <v>2313</v>
      </c>
      <c r="C502" s="1"/>
      <c r="D502" s="1"/>
      <c r="E502" s="1"/>
      <c r="F502" s="1">
        <v>388338</v>
      </c>
      <c r="G502" s="25">
        <f>IF(A!B502&gt;0,G501+A!B502," ")</f>
        <v>64724</v>
      </c>
      <c r="H502" s="1">
        <v>64649</v>
      </c>
      <c r="I502" s="25">
        <f>IF(F502&gt;0,SUM($F$477:F502)," ")</f>
        <v>10613751</v>
      </c>
      <c r="L502" s="83">
        <v>76.7</v>
      </c>
      <c r="M502" s="83"/>
      <c r="N502" s="87">
        <f>A!$F502*0.0875</f>
        <v>33979.574999999997</v>
      </c>
      <c r="O502" s="1">
        <v>33977</v>
      </c>
      <c r="P502" s="83">
        <f t="shared" si="4"/>
        <v>74.906462822597462</v>
      </c>
      <c r="Q502" s="1">
        <v>925541</v>
      </c>
      <c r="R502" s="1"/>
      <c r="S502" s="1"/>
      <c r="T502" s="1"/>
      <c r="U502" s="1"/>
      <c r="V502" s="1"/>
      <c r="W502" s="1"/>
      <c r="X502" s="85">
        <f>A!N502-O502</f>
        <v>2.5749999999970896</v>
      </c>
      <c r="Y502" s="86"/>
    </row>
    <row r="503" spans="1:25" ht="12.5" x14ac:dyDescent="0.25">
      <c r="A503" s="9">
        <v>38171</v>
      </c>
      <c r="B503" s="1">
        <v>2129</v>
      </c>
      <c r="C503" s="1"/>
      <c r="D503" s="1"/>
      <c r="E503" s="1"/>
      <c r="F503" s="1">
        <v>351160</v>
      </c>
      <c r="G503" s="25">
        <f>IF(A!B503&gt;0,G502+A!B503," ")</f>
        <v>66853</v>
      </c>
      <c r="H503" s="1">
        <v>66904</v>
      </c>
      <c r="I503" s="25">
        <f>IF(F503&gt;0,SUM($F$477:F503)," ")</f>
        <v>10964911</v>
      </c>
      <c r="L503" s="83">
        <v>72.599999999999994</v>
      </c>
      <c r="M503" s="83"/>
      <c r="N503" s="87">
        <f>A!$F503*0.0875</f>
        <v>30726.499999999996</v>
      </c>
      <c r="O503" s="1">
        <v>30713</v>
      </c>
      <c r="P503" s="83">
        <f t="shared" si="4"/>
        <v>67.710574584879055</v>
      </c>
      <c r="Q503" s="1">
        <v>956148</v>
      </c>
      <c r="R503" s="1"/>
      <c r="S503" s="1"/>
      <c r="T503" s="1"/>
      <c r="U503" s="1"/>
      <c r="V503" s="1"/>
      <c r="W503" s="1"/>
      <c r="X503" s="85">
        <f>A!N503-O503</f>
        <v>13.499999999996362</v>
      </c>
      <c r="Y503" s="86"/>
    </row>
    <row r="504" spans="1:25" ht="12.5" x14ac:dyDescent="0.25">
      <c r="A504" s="9">
        <v>38178</v>
      </c>
      <c r="B504" s="1">
        <v>2286</v>
      </c>
      <c r="C504" s="1"/>
      <c r="D504" s="1"/>
      <c r="E504" s="1"/>
      <c r="F504" s="1">
        <v>422179</v>
      </c>
      <c r="G504" s="25">
        <f>IF(A!B504&gt;0,G503+A!B504," ")</f>
        <v>69139</v>
      </c>
      <c r="H504" s="1">
        <v>69188</v>
      </c>
      <c r="I504" s="25">
        <f>IF(F504&gt;0,SUM($F$477:F504)," ")</f>
        <v>11387090</v>
      </c>
      <c r="L504" s="83">
        <v>80.900000000000006</v>
      </c>
      <c r="M504" s="83"/>
      <c r="N504" s="87">
        <f>A!$F504*0.0875</f>
        <v>36940.662499999999</v>
      </c>
      <c r="O504" s="1">
        <v>35512</v>
      </c>
      <c r="P504" s="83">
        <f t="shared" si="4"/>
        <v>78.290558547137195</v>
      </c>
      <c r="Q504" s="1">
        <v>992946</v>
      </c>
      <c r="R504" s="1"/>
      <c r="S504" s="1"/>
      <c r="T504" s="1"/>
      <c r="U504" s="1"/>
      <c r="V504" s="1"/>
      <c r="W504" s="1"/>
      <c r="X504" s="85">
        <f>A!N504-O504</f>
        <v>1428.6624999999985</v>
      </c>
      <c r="Y504" s="86"/>
    </row>
    <row r="505" spans="1:25" ht="12.5" x14ac:dyDescent="0.25">
      <c r="A505" s="9">
        <v>38185</v>
      </c>
      <c r="B505" s="1">
        <v>2480</v>
      </c>
      <c r="C505" s="1"/>
      <c r="D505" s="1"/>
      <c r="E505" s="1"/>
      <c r="F505" s="1">
        <v>420467</v>
      </c>
      <c r="G505" s="25">
        <f>IF(A!B505&gt;0,G504+A!B505," ")</f>
        <v>71619</v>
      </c>
      <c r="H505" s="1">
        <v>71666</v>
      </c>
      <c r="I505" s="25">
        <f>IF(F505&gt;0,SUM($F$477:F505)," ")</f>
        <v>11807557</v>
      </c>
      <c r="L505" s="83">
        <v>83.7</v>
      </c>
      <c r="M505" s="83"/>
      <c r="N505" s="87">
        <f>A!$F505*0.0875</f>
        <v>36790.862499999996</v>
      </c>
      <c r="O505" s="1">
        <v>36791</v>
      </c>
      <c r="P505" s="83">
        <f t="shared" si="4"/>
        <v>81.110270880483355</v>
      </c>
      <c r="Q505" s="1">
        <v>1029658</v>
      </c>
      <c r="R505" s="1"/>
      <c r="S505" s="1"/>
      <c r="T505" s="1"/>
      <c r="U505" s="1"/>
      <c r="V505" s="1"/>
      <c r="W505" s="1"/>
      <c r="X505" s="85">
        <f>A!N505-O505</f>
        <v>-0.13750000000436557</v>
      </c>
      <c r="Y505" s="86"/>
    </row>
    <row r="506" spans="1:25" ht="12.5" x14ac:dyDescent="0.25">
      <c r="A506" s="9">
        <v>38192</v>
      </c>
      <c r="B506" s="1">
        <v>1357</v>
      </c>
      <c r="C506" s="1"/>
      <c r="D506" s="1"/>
      <c r="E506" s="1"/>
      <c r="F506" s="1">
        <v>413689</v>
      </c>
      <c r="G506" s="25">
        <v>73104</v>
      </c>
      <c r="H506" s="1">
        <v>75305</v>
      </c>
      <c r="I506" s="25">
        <f>IF(F506&gt;0,SUM($F$477:F506)," ")</f>
        <v>12221246</v>
      </c>
      <c r="L506" s="83">
        <v>82.4</v>
      </c>
      <c r="M506" s="83"/>
      <c r="N506" s="87">
        <f>A!$F506*0.0875</f>
        <v>36197.787499999999</v>
      </c>
      <c r="O506" s="87">
        <v>36198</v>
      </c>
      <c r="P506" s="83">
        <f t="shared" si="4"/>
        <v>79.80292966572631</v>
      </c>
      <c r="Q506" s="1">
        <v>1065671</v>
      </c>
      <c r="R506" s="1"/>
      <c r="S506" s="1"/>
      <c r="T506" s="1"/>
      <c r="U506" s="1"/>
      <c r="V506" s="1"/>
      <c r="W506" s="1"/>
      <c r="X506" s="85">
        <f>A!N506-O506</f>
        <v>-0.21250000000145519</v>
      </c>
      <c r="Y506" s="86"/>
    </row>
    <row r="507" spans="1:25" ht="12.5" x14ac:dyDescent="0.25">
      <c r="A507" s="9">
        <v>38199</v>
      </c>
      <c r="B507" s="1">
        <v>2275</v>
      </c>
      <c r="C507" s="1"/>
      <c r="D507" s="1"/>
      <c r="E507" s="1"/>
      <c r="F507" s="1">
        <v>415756</v>
      </c>
      <c r="G507" s="25">
        <f>IF(A!B507&gt;0,G506+A!B507," ")</f>
        <v>75379</v>
      </c>
      <c r="H507" s="89">
        <f>H506+B507</f>
        <v>77580</v>
      </c>
      <c r="I507" s="25">
        <f>IF(F507&gt;0,SUM($F$477:F507)," ")</f>
        <v>12637002</v>
      </c>
      <c r="L507" s="83">
        <v>82.5</v>
      </c>
      <c r="M507" s="83"/>
      <c r="N507" s="87">
        <f>A!$F507*0.0875</f>
        <v>36378.649999999994</v>
      </c>
      <c r="O507" s="87">
        <f>A!N507</f>
        <v>36378.649999999994</v>
      </c>
      <c r="P507" s="83">
        <f t="shared" si="4"/>
        <v>80.201194742363498</v>
      </c>
      <c r="Q507" s="87">
        <v>1101859</v>
      </c>
      <c r="R507" s="1"/>
      <c r="S507" s="1"/>
      <c r="T507" s="1"/>
      <c r="U507" s="1"/>
      <c r="V507" s="1"/>
      <c r="W507" s="1"/>
      <c r="X507" s="85">
        <f>A!N507-O507</f>
        <v>0</v>
      </c>
      <c r="Y507" s="86"/>
    </row>
    <row r="508" spans="1:25" ht="12.5" x14ac:dyDescent="0.25">
      <c r="A508" s="9">
        <v>38206</v>
      </c>
      <c r="B508" s="1">
        <v>2352</v>
      </c>
      <c r="C508" s="1"/>
      <c r="D508" s="1"/>
      <c r="E508" s="1"/>
      <c r="F508" s="1">
        <v>378995</v>
      </c>
      <c r="G508" s="25">
        <f>IF(A!B508&gt;0,G507+A!B508," ")</f>
        <v>77731</v>
      </c>
      <c r="H508" s="1">
        <v>77666</v>
      </c>
      <c r="I508" s="25">
        <f>IF(F508&gt;0,SUM($F$477:F508)," ")</f>
        <v>13015997</v>
      </c>
      <c r="L508" s="83">
        <v>76.099999999999994</v>
      </c>
      <c r="M508" s="83"/>
      <c r="N508" s="87">
        <f>A!$F508*0.0875</f>
        <v>33162.0625</v>
      </c>
      <c r="O508" s="87">
        <f>A!N508</f>
        <v>33162.0625</v>
      </c>
      <c r="P508" s="83">
        <f t="shared" si="4"/>
        <v>73.109833174703567</v>
      </c>
      <c r="Q508" s="87">
        <v>1134995</v>
      </c>
      <c r="R508" s="1"/>
      <c r="S508" s="1"/>
      <c r="T508" s="1"/>
      <c r="U508" s="1"/>
      <c r="V508" s="1"/>
      <c r="W508" s="1"/>
      <c r="X508" s="85">
        <f>A!N508-O508</f>
        <v>0</v>
      </c>
      <c r="Y508" s="86"/>
    </row>
    <row r="509" spans="1:25" ht="12.5" x14ac:dyDescent="0.25">
      <c r="A509" s="9">
        <v>38213</v>
      </c>
      <c r="B509" s="1">
        <v>2325</v>
      </c>
      <c r="C509" s="1"/>
      <c r="D509" s="1"/>
      <c r="E509" s="1"/>
      <c r="F509" s="1">
        <v>422477</v>
      </c>
      <c r="G509" s="25">
        <f>IF(A!B509&gt;0,G508+A!B509," ")</f>
        <v>80056</v>
      </c>
      <c r="H509" s="1">
        <v>81318</v>
      </c>
      <c r="I509" s="25">
        <f>IF(F509&gt;0,SUM($F$477:F509)," ")</f>
        <v>13438474</v>
      </c>
      <c r="L509" s="83">
        <v>84.2</v>
      </c>
      <c r="M509" s="83"/>
      <c r="N509" s="87">
        <f>A!$F509*0.0875</f>
        <v>36966.737499999996</v>
      </c>
      <c r="O509" s="87">
        <f>A!N509</f>
        <v>36966.737499999996</v>
      </c>
      <c r="P509" s="83">
        <f t="shared" si="4"/>
        <v>81.497705748490702</v>
      </c>
      <c r="Q509" s="87">
        <v>1171881</v>
      </c>
      <c r="R509" s="1"/>
      <c r="S509" s="1"/>
      <c r="T509" s="1"/>
      <c r="U509" s="1"/>
      <c r="V509" s="1"/>
      <c r="W509" s="1"/>
      <c r="X509" s="85">
        <f>A!N509-O509</f>
        <v>0</v>
      </c>
      <c r="Y509" s="86"/>
    </row>
    <row r="510" spans="1:25" ht="12.5" x14ac:dyDescent="0.25">
      <c r="A510" s="9">
        <v>38220</v>
      </c>
      <c r="B510" s="1">
        <v>2132</v>
      </c>
      <c r="C510" s="1"/>
      <c r="D510" s="1"/>
      <c r="E510" s="1"/>
      <c r="F510" s="1">
        <v>432621</v>
      </c>
      <c r="G510" s="25">
        <f>IF(A!B510&gt;0,G509+A!B510," ")</f>
        <v>82188</v>
      </c>
      <c r="H510" s="1">
        <v>78954</v>
      </c>
      <c r="I510" s="25">
        <f>IF(F510&gt;0,SUM($F$477:F510)," ")</f>
        <v>13871095</v>
      </c>
      <c r="L510" s="83">
        <v>85.7</v>
      </c>
      <c r="M510" s="83"/>
      <c r="N510" s="87">
        <f>A!$F510*0.0875</f>
        <v>37854.337499999994</v>
      </c>
      <c r="O510" s="87">
        <f>A!N510</f>
        <v>37854.337499999994</v>
      </c>
      <c r="P510" s="83">
        <f t="shared" si="4"/>
        <v>83.454528787644762</v>
      </c>
      <c r="Q510" s="87">
        <v>1209551</v>
      </c>
      <c r="R510" s="1"/>
      <c r="S510" s="1"/>
      <c r="T510" s="1"/>
      <c r="U510" s="1"/>
      <c r="V510" s="1"/>
      <c r="W510" s="1"/>
      <c r="X510" s="85">
        <f>A!N510-O510</f>
        <v>0</v>
      </c>
      <c r="Y510" s="86"/>
    </row>
    <row r="511" spans="1:25" ht="12.5" x14ac:dyDescent="0.25">
      <c r="A511" s="9">
        <v>38227</v>
      </c>
      <c r="B511" s="1">
        <v>2351</v>
      </c>
      <c r="C511" s="1"/>
      <c r="D511" s="1"/>
      <c r="E511" s="1"/>
      <c r="F511" s="1">
        <v>431186</v>
      </c>
      <c r="G511" s="25">
        <f>IF(A!B511&gt;0,G510+A!B511," ")</f>
        <v>84539</v>
      </c>
      <c r="H511" s="1">
        <v>76560</v>
      </c>
      <c r="I511" s="25">
        <f>IF(F511&gt;0,SUM($F$477:F511)," ")</f>
        <v>14302281</v>
      </c>
      <c r="L511" s="83">
        <v>84.6</v>
      </c>
      <c r="M511" s="83"/>
      <c r="N511" s="87">
        <f>A!$F511*0.0875</f>
        <v>37728.774999999994</v>
      </c>
      <c r="O511" s="87">
        <f>A!N511</f>
        <v>37728.774999999994</v>
      </c>
      <c r="P511" s="83">
        <f t="shared" si="4"/>
        <v>83.17771085968873</v>
      </c>
      <c r="Q511" s="87">
        <v>1247222</v>
      </c>
      <c r="R511" s="1"/>
      <c r="S511" s="1"/>
      <c r="T511" s="1"/>
      <c r="U511" s="1"/>
      <c r="V511" s="1"/>
      <c r="W511" s="1"/>
      <c r="X511" s="85">
        <f>A!N511-O511</f>
        <v>0</v>
      </c>
      <c r="Y511" s="86"/>
    </row>
    <row r="512" spans="1:25" ht="12.5" x14ac:dyDescent="0.25">
      <c r="A512" s="9">
        <v>38234</v>
      </c>
      <c r="B512" s="1">
        <v>2194</v>
      </c>
      <c r="C512" s="1"/>
      <c r="D512" s="1"/>
      <c r="E512" s="1"/>
      <c r="F512" s="1">
        <v>435122</v>
      </c>
      <c r="G512" s="25">
        <f>IF(A!B512&gt;0,G511+A!B512," ")</f>
        <v>86733</v>
      </c>
      <c r="H512" s="1">
        <v>86674</v>
      </c>
      <c r="I512" s="25">
        <f>IF(F512&gt;0,SUM($F$477:F512)," ")</f>
        <v>14737403</v>
      </c>
      <c r="L512" s="83">
        <v>86.1</v>
      </c>
      <c r="M512" s="83"/>
      <c r="N512" s="87">
        <f>A!$F512*0.0875</f>
        <v>38073.174999999996</v>
      </c>
      <c r="O512" s="87">
        <f>A!N512</f>
        <v>38073.174999999996</v>
      </c>
      <c r="P512" s="83">
        <f t="shared" si="4"/>
        <v>83.936982890653866</v>
      </c>
      <c r="Q512" s="87">
        <v>1285066</v>
      </c>
      <c r="R512" s="1"/>
      <c r="S512" s="1"/>
      <c r="T512" s="1"/>
      <c r="U512" s="1"/>
      <c r="V512" s="1"/>
      <c r="W512" s="1"/>
      <c r="X512" s="85">
        <f>A!N512-O512</f>
        <v>0</v>
      </c>
      <c r="Y512" s="86"/>
    </row>
    <row r="513" spans="1:25" ht="12.5" x14ac:dyDescent="0.25">
      <c r="A513" s="9">
        <v>38241</v>
      </c>
      <c r="B513" s="1">
        <v>2018</v>
      </c>
      <c r="C513" s="1"/>
      <c r="D513" s="1"/>
      <c r="E513" s="1"/>
      <c r="F513" s="1">
        <v>360132</v>
      </c>
      <c r="G513" s="25">
        <f>IF(A!B513&gt;0,G512+A!B513," ")</f>
        <v>88751</v>
      </c>
      <c r="H513" s="1">
        <v>88686</v>
      </c>
      <c r="I513" s="25">
        <f>IF(F513&gt;0,SUM($F$477:F513)," ")</f>
        <v>15097535</v>
      </c>
      <c r="L513" s="83">
        <v>75.02</v>
      </c>
      <c r="M513" s="83"/>
      <c r="N513" s="87">
        <f>A!$F513*0.0875</f>
        <v>31511.55</v>
      </c>
      <c r="O513" s="87">
        <f>A!N513</f>
        <v>31511.55</v>
      </c>
      <c r="P513" s="83">
        <f t="shared" si="4"/>
        <v>69.471075979557369</v>
      </c>
      <c r="Q513" s="87">
        <v>1316458</v>
      </c>
      <c r="R513" s="1"/>
      <c r="S513" s="1"/>
      <c r="T513" s="1"/>
      <c r="U513" s="1"/>
      <c r="V513" s="1"/>
      <c r="W513" s="1"/>
      <c r="X513" s="85">
        <f>A!N513-O513</f>
        <v>0</v>
      </c>
      <c r="Y513" s="86"/>
    </row>
    <row r="514" spans="1:25" ht="12.5" x14ac:dyDescent="0.25">
      <c r="A514" s="9">
        <v>38248</v>
      </c>
      <c r="B514" s="1">
        <v>2008</v>
      </c>
      <c r="C514" s="1"/>
      <c r="D514" s="1"/>
      <c r="E514" s="1"/>
      <c r="F514" s="1">
        <v>447621</v>
      </c>
      <c r="G514" s="25">
        <f>IF(A!B514&gt;0,G513+A!B514," ")</f>
        <v>90759</v>
      </c>
      <c r="H514" s="1">
        <v>90688</v>
      </c>
      <c r="I514" s="25">
        <f>IF(F514&gt;0,SUM($F$477:F514)," ")</f>
        <v>15545156</v>
      </c>
      <c r="L514" s="83">
        <v>87.8</v>
      </c>
      <c r="M514" s="83"/>
      <c r="N514" s="87">
        <f>A!$F514*0.0875</f>
        <v>39166.837499999994</v>
      </c>
      <c r="O514" s="87">
        <f>A!N514</f>
        <v>39166.837499999994</v>
      </c>
      <c r="P514" s="83">
        <f t="shared" si="4"/>
        <v>86.348095978822883</v>
      </c>
      <c r="Q514" s="87">
        <v>1355524</v>
      </c>
      <c r="R514" s="1"/>
      <c r="S514" s="1"/>
      <c r="T514" s="1"/>
      <c r="U514" s="1"/>
      <c r="V514" s="1"/>
      <c r="W514" s="1"/>
      <c r="X514" s="85">
        <f>A!N514-O514</f>
        <v>0</v>
      </c>
      <c r="Y514" s="86"/>
    </row>
    <row r="515" spans="1:25" ht="12.5" x14ac:dyDescent="0.25">
      <c r="A515" s="9">
        <v>38255</v>
      </c>
      <c r="B515" s="1">
        <v>2254</v>
      </c>
      <c r="C515" s="1"/>
      <c r="D515" s="1"/>
      <c r="E515" s="1"/>
      <c r="F515" s="1">
        <v>436146</v>
      </c>
      <c r="G515" s="25">
        <f>IF(A!B515&gt;0,G514+A!B515," ")</f>
        <v>93013</v>
      </c>
      <c r="H515" s="1">
        <v>92936</v>
      </c>
      <c r="I515" s="25">
        <f>IF(F515&gt;0,SUM($F$477:F515)," ")</f>
        <v>15981302</v>
      </c>
      <c r="L515" s="83">
        <v>86.2</v>
      </c>
      <c r="M515" s="83"/>
      <c r="N515" s="87">
        <f>A!$F515*0.0875</f>
        <v>38162.774999999994</v>
      </c>
      <c r="O515" s="87">
        <v>38157</v>
      </c>
      <c r="P515" s="83">
        <f t="shared" si="4"/>
        <v>84.121785381930451</v>
      </c>
      <c r="Q515" s="1">
        <v>1393543</v>
      </c>
      <c r="R515" s="1"/>
      <c r="S515" s="1"/>
      <c r="T515" s="1"/>
      <c r="U515" s="1"/>
      <c r="V515" s="1"/>
      <c r="W515" s="1"/>
      <c r="X515" s="85">
        <f>A!N515-O515</f>
        <v>5.7749999999941792</v>
      </c>
      <c r="Y515" s="86"/>
    </row>
    <row r="516" spans="1:25" ht="12.5" x14ac:dyDescent="0.25">
      <c r="A516" s="9">
        <v>38262</v>
      </c>
      <c r="B516" s="1">
        <v>2204</v>
      </c>
      <c r="C516" s="1"/>
      <c r="D516" s="1"/>
      <c r="E516" s="1"/>
      <c r="F516" s="1">
        <v>434457</v>
      </c>
      <c r="G516" s="25">
        <f>IF(A!B516&gt;0,G515+A!B516," ")</f>
        <v>95217</v>
      </c>
      <c r="H516" s="1">
        <v>95162</v>
      </c>
      <c r="I516" s="25">
        <f>IF(F516&gt;0,SUM($F$477:F516)," ")</f>
        <v>16415759</v>
      </c>
      <c r="L516" s="83">
        <v>88.2</v>
      </c>
      <c r="M516" s="83"/>
      <c r="N516" s="87">
        <f>A!$F516*0.0875</f>
        <v>38014.987499999996</v>
      </c>
      <c r="O516" s="87">
        <v>38015</v>
      </c>
      <c r="P516" s="83">
        <f t="shared" si="4"/>
        <v>83.808728969627751</v>
      </c>
      <c r="Q516" s="1">
        <v>1431850</v>
      </c>
      <c r="R516" s="1"/>
      <c r="S516" s="1"/>
      <c r="T516" s="1"/>
      <c r="U516" s="1"/>
      <c r="V516" s="1"/>
      <c r="W516" s="1"/>
      <c r="X516" s="85">
        <f>A!N516-O516</f>
        <v>-1.2500000004365575E-2</v>
      </c>
      <c r="Y516" s="86"/>
    </row>
    <row r="517" spans="1:25" ht="12.5" x14ac:dyDescent="0.25">
      <c r="A517" s="9">
        <v>38269</v>
      </c>
      <c r="B517" s="1">
        <v>2193</v>
      </c>
      <c r="C517" s="1"/>
      <c r="D517" s="1"/>
      <c r="E517" s="1"/>
      <c r="F517" s="1">
        <v>441554</v>
      </c>
      <c r="G517" s="25">
        <f>IF(A!B517&gt;0,G516+A!B517," ")</f>
        <v>97410</v>
      </c>
      <c r="H517" s="1">
        <v>97377</v>
      </c>
      <c r="I517" s="25">
        <f>IF(F517&gt;0,SUM($F$477:F517)," ")</f>
        <v>16857313</v>
      </c>
      <c r="L517" s="83">
        <v>89.2</v>
      </c>
      <c r="M517" s="83"/>
      <c r="N517" s="87">
        <f>A!$F517*0.0875</f>
        <v>38635.974999999999</v>
      </c>
      <c r="O517" s="1">
        <v>38636</v>
      </c>
      <c r="P517" s="83">
        <f t="shared" si="4"/>
        <v>85.177799617796595</v>
      </c>
      <c r="Q517" s="1">
        <v>1469930</v>
      </c>
      <c r="R517" s="1"/>
      <c r="S517" s="1"/>
      <c r="T517" s="1"/>
      <c r="U517" s="1"/>
      <c r="V517" s="1"/>
      <c r="W517" s="1"/>
      <c r="X517" s="85">
        <f>A!N517-O517</f>
        <v>-2.5000000001455192E-2</v>
      </c>
      <c r="Y517" s="86"/>
    </row>
    <row r="518" spans="1:25" ht="12.5" x14ac:dyDescent="0.25">
      <c r="A518" s="9">
        <v>38276</v>
      </c>
      <c r="B518" s="1">
        <v>1977</v>
      </c>
      <c r="C518" s="1"/>
      <c r="D518" s="1"/>
      <c r="E518" s="1"/>
      <c r="F518" s="1">
        <v>367637</v>
      </c>
      <c r="G518" s="25">
        <f>IF(A!B518&gt;0,G517+A!B518," ")</f>
        <v>99387</v>
      </c>
      <c r="H518" s="1">
        <v>99376</v>
      </c>
      <c r="I518" s="25">
        <f>IF(F518&gt;0,SUM($F$477:F518)," ")</f>
        <v>17224950</v>
      </c>
      <c r="L518" s="83">
        <v>75.2</v>
      </c>
      <c r="M518" s="83"/>
      <c r="N518" s="87">
        <f>A!$F518*0.0875</f>
        <v>32168.237499999999</v>
      </c>
      <c r="O518" s="1">
        <v>32168</v>
      </c>
      <c r="P518" s="83">
        <f t="shared" si="4"/>
        <v>70.918300499670806</v>
      </c>
      <c r="Q518" s="1">
        <v>1502020</v>
      </c>
      <c r="R518" s="1"/>
      <c r="S518" s="1"/>
      <c r="T518" s="1"/>
      <c r="U518" s="1"/>
      <c r="V518" s="1"/>
      <c r="W518" s="1"/>
      <c r="X518" s="85">
        <f>A!N518-O518</f>
        <v>0.2374999999992724</v>
      </c>
      <c r="Y518" s="86"/>
    </row>
    <row r="519" spans="1:25" ht="12.5" x14ac:dyDescent="0.25">
      <c r="A519" s="9">
        <v>38283</v>
      </c>
      <c r="B519" s="1">
        <v>2305</v>
      </c>
      <c r="C519" s="1"/>
      <c r="D519" s="1"/>
      <c r="E519" s="1"/>
      <c r="F519" s="1">
        <v>450934</v>
      </c>
      <c r="G519" s="25">
        <f>IF(A!B519&gt;0,G518+A!B519," ")</f>
        <v>101692</v>
      </c>
      <c r="H519" s="1">
        <v>101703</v>
      </c>
      <c r="I519" s="25">
        <f>IF(F519&gt;0,SUM($F$477:F519)," ")</f>
        <v>17675884</v>
      </c>
      <c r="L519" s="83">
        <v>91.1</v>
      </c>
      <c r="M519" s="83"/>
      <c r="N519" s="87">
        <f>A!$F519*0.0875</f>
        <v>39456.724999999999</v>
      </c>
      <c r="O519" s="1">
        <v>39457</v>
      </c>
      <c r="P519" s="83">
        <f t="shared" si="4"/>
        <v>86.987794790335442</v>
      </c>
      <c r="Q519" s="1">
        <v>1541347</v>
      </c>
      <c r="R519" s="1"/>
      <c r="S519" s="1"/>
      <c r="T519" s="1"/>
      <c r="U519" s="1"/>
      <c r="V519" s="1"/>
      <c r="W519" s="1"/>
      <c r="X519" s="85">
        <f>A!N519-O519</f>
        <v>-0.27500000000145519</v>
      </c>
      <c r="Y519" s="86"/>
    </row>
    <row r="520" spans="1:25" ht="12.5" x14ac:dyDescent="0.25">
      <c r="A520" s="9">
        <v>38290</v>
      </c>
      <c r="B520" s="1">
        <v>1892</v>
      </c>
      <c r="C520" s="1"/>
      <c r="D520" s="1"/>
      <c r="E520" s="1"/>
      <c r="F520" s="1">
        <v>444928</v>
      </c>
      <c r="G520" s="25">
        <f>IF(A!B520&gt;0,G519+A!B520," ")</f>
        <v>103584</v>
      </c>
      <c r="H520" s="1">
        <v>103623</v>
      </c>
      <c r="I520" s="25">
        <f>IF(F520&gt;0,SUM($F$477:F520)," ")</f>
        <v>18120812</v>
      </c>
      <c r="L520" s="83">
        <v>89.6</v>
      </c>
      <c r="M520" s="83"/>
      <c r="N520" s="87">
        <f>A!$F520*0.0875</f>
        <v>38931.199999999997</v>
      </c>
      <c r="O520" s="1">
        <v>37516</v>
      </c>
      <c r="P520" s="83">
        <f t="shared" si="4"/>
        <v>82.708622281324608</v>
      </c>
      <c r="Q520" s="1">
        <v>1580151</v>
      </c>
      <c r="R520" s="1"/>
      <c r="S520" s="1"/>
      <c r="T520" s="1"/>
      <c r="U520" s="1"/>
      <c r="V520" s="1"/>
      <c r="W520" s="1"/>
      <c r="X520" s="85">
        <f>A!N520-O520</f>
        <v>1415.1999999999971</v>
      </c>
      <c r="Y520" s="86"/>
    </row>
    <row r="521" spans="1:25" ht="12.5" x14ac:dyDescent="0.25">
      <c r="A521" s="9">
        <v>38297</v>
      </c>
      <c r="B521" s="1">
        <v>2067</v>
      </c>
      <c r="C521" s="1"/>
      <c r="D521" s="1"/>
      <c r="E521" s="1"/>
      <c r="F521" s="1">
        <v>428749</v>
      </c>
      <c r="G521" s="25">
        <f>IF(A!B521&gt;0,G520+A!B521," ")</f>
        <v>105651</v>
      </c>
      <c r="H521" s="1">
        <v>105718</v>
      </c>
      <c r="I521" s="25">
        <f>IF(F521&gt;0,SUM($F$477:F521)," ")</f>
        <v>18549561</v>
      </c>
      <c r="L521" s="83">
        <v>83.3</v>
      </c>
      <c r="M521" s="83"/>
      <c r="N521" s="87">
        <f>A!$F521*0.0875</f>
        <v>37515.537499999999</v>
      </c>
      <c r="O521" s="1">
        <v>38960</v>
      </c>
      <c r="P521" s="83">
        <f t="shared" si="4"/>
        <v>85.892097347276007</v>
      </c>
      <c r="Q521" s="1">
        <v>1617560</v>
      </c>
      <c r="R521" s="1"/>
      <c r="S521" s="1"/>
      <c r="T521" s="1"/>
      <c r="U521" s="1"/>
      <c r="V521" s="1"/>
      <c r="W521" s="1"/>
      <c r="X521" s="85">
        <f>A!N521-O521</f>
        <v>-1444.4625000000015</v>
      </c>
      <c r="Y521" s="86"/>
    </row>
    <row r="522" spans="1:25" ht="12.5" x14ac:dyDescent="0.25">
      <c r="A522" s="9">
        <v>38304</v>
      </c>
      <c r="B522" s="1">
        <v>2360</v>
      </c>
      <c r="C522" s="1"/>
      <c r="D522" s="1"/>
      <c r="E522" s="1"/>
      <c r="F522" s="1">
        <v>410294</v>
      </c>
      <c r="G522" s="25">
        <f>IF(A!B522&gt;0,G521+A!B522," ")</f>
        <v>108011</v>
      </c>
      <c r="H522" s="1">
        <v>108120</v>
      </c>
      <c r="I522" s="25">
        <f>IF(F522&gt;0,SUM($F$477:F522)," ")</f>
        <v>18959855</v>
      </c>
      <c r="L522" s="83">
        <v>85.5</v>
      </c>
      <c r="M522" s="83"/>
      <c r="N522" s="87">
        <f>A!$F522*0.0875</f>
        <v>35900.724999999999</v>
      </c>
      <c r="O522" s="1">
        <v>35901</v>
      </c>
      <c r="P522" s="83">
        <f t="shared" si="4"/>
        <v>79.148156747036865</v>
      </c>
      <c r="Q522" s="1">
        <v>1653225</v>
      </c>
      <c r="R522" s="1"/>
      <c r="S522" s="1"/>
      <c r="T522" s="1"/>
      <c r="U522" s="1"/>
      <c r="V522" s="1"/>
      <c r="W522" s="1"/>
      <c r="X522" s="85">
        <f>A!N522-O522</f>
        <v>-0.27500000000145519</v>
      </c>
      <c r="Y522" s="86"/>
    </row>
    <row r="523" spans="1:25" ht="12.5" x14ac:dyDescent="0.25">
      <c r="A523" s="9">
        <v>38311</v>
      </c>
      <c r="B523" s="1">
        <v>2474</v>
      </c>
      <c r="C523" s="1"/>
      <c r="D523" s="1"/>
      <c r="E523" s="1"/>
      <c r="F523" s="1">
        <v>429763</v>
      </c>
      <c r="G523" s="25">
        <f>IF(A!B523&gt;0,G522+A!B523," ")</f>
        <v>110485</v>
      </c>
      <c r="H523" s="1">
        <v>110622</v>
      </c>
      <c r="I523" s="25">
        <f>IF(F523&gt;0,SUM($F$477:F523)," ")</f>
        <v>19389618</v>
      </c>
      <c r="L523" s="83">
        <v>86.5</v>
      </c>
      <c r="M523" s="83"/>
      <c r="N523" s="87">
        <f>A!$F523*0.0875</f>
        <v>37604.262499999997</v>
      </c>
      <c r="O523" s="1">
        <v>37621</v>
      </c>
      <c r="P523" s="83">
        <f t="shared" si="4"/>
        <v>82.940107656618849</v>
      </c>
      <c r="Q523" s="1">
        <v>1690721</v>
      </c>
      <c r="R523" s="1"/>
      <c r="S523" s="1"/>
      <c r="T523" s="1"/>
      <c r="U523" s="1"/>
      <c r="V523" s="1"/>
      <c r="W523" s="1"/>
      <c r="X523" s="85">
        <f>A!N523-O523</f>
        <v>-16.73750000000291</v>
      </c>
      <c r="Y523" s="86"/>
    </row>
    <row r="524" spans="1:25" ht="12.5" x14ac:dyDescent="0.25">
      <c r="A524" s="9">
        <v>38318</v>
      </c>
      <c r="B524" s="1">
        <v>2572</v>
      </c>
      <c r="C524" s="1"/>
      <c r="D524" s="1"/>
      <c r="E524" s="1"/>
      <c r="F524" s="1">
        <v>434975</v>
      </c>
      <c r="G524" s="25">
        <f>IF(A!B524&gt;0,G523+A!B524," ")</f>
        <v>113057</v>
      </c>
      <c r="H524" s="1">
        <v>113182</v>
      </c>
      <c r="I524" s="25">
        <f>IF(F524&gt;0,SUM($F$477:F524)," ")</f>
        <v>19824593</v>
      </c>
      <c r="L524" s="83">
        <v>86.1</v>
      </c>
      <c r="M524" s="83"/>
      <c r="N524" s="87">
        <f>A!$F524*0.0875</f>
        <v>38060.3125</v>
      </c>
      <c r="O524" s="1">
        <v>38060</v>
      </c>
      <c r="P524" s="83">
        <f t="shared" si="4"/>
        <v>83.907936987611009</v>
      </c>
      <c r="Q524" s="1">
        <v>1728653</v>
      </c>
      <c r="R524" s="1"/>
      <c r="S524" s="1"/>
      <c r="T524" s="1"/>
      <c r="U524" s="1"/>
      <c r="V524" s="1"/>
      <c r="W524" s="1"/>
      <c r="X524" s="85">
        <f>A!N524-O524</f>
        <v>0.3125</v>
      </c>
      <c r="Y524" s="86"/>
    </row>
    <row r="525" spans="1:25" ht="12.5" x14ac:dyDescent="0.25">
      <c r="A525" s="9">
        <v>38325</v>
      </c>
      <c r="B525" s="1">
        <v>2411</v>
      </c>
      <c r="C525" s="1"/>
      <c r="D525" s="1"/>
      <c r="E525" s="1"/>
      <c r="F525" s="1">
        <v>434529</v>
      </c>
      <c r="G525" s="25">
        <f>IF(A!B525&gt;0,G524+A!B525," ")</f>
        <v>115468</v>
      </c>
      <c r="H525" s="1">
        <v>115582</v>
      </c>
      <c r="I525" s="25">
        <f>IF(F525&gt;0,SUM($F$477:F525)," ")</f>
        <v>20259122</v>
      </c>
      <c r="L525" s="83">
        <v>86.55</v>
      </c>
      <c r="M525" s="83"/>
      <c r="N525" s="87">
        <f>A!$F525*0.0875</f>
        <v>38021.287499999999</v>
      </c>
      <c r="O525" s="1">
        <v>38021</v>
      </c>
      <c r="P525" s="83">
        <f t="shared" si="4"/>
        <v>83.821956705358843</v>
      </c>
      <c r="Q525" s="1">
        <v>1766672</v>
      </c>
      <c r="R525" s="1"/>
      <c r="S525" s="1"/>
      <c r="T525" s="1"/>
      <c r="U525" s="1"/>
      <c r="V525" s="1"/>
      <c r="W525" s="1"/>
      <c r="X525" s="85">
        <f>A!N525-O525</f>
        <v>0.28749999999854481</v>
      </c>
      <c r="Y525" s="86"/>
    </row>
    <row r="526" spans="1:25" ht="12.5" x14ac:dyDescent="0.25">
      <c r="A526" s="9">
        <v>38332</v>
      </c>
      <c r="B526" s="1">
        <v>2463</v>
      </c>
      <c r="C526" s="1"/>
      <c r="D526" s="1"/>
      <c r="E526" s="1"/>
      <c r="F526" s="1">
        <v>461543</v>
      </c>
      <c r="G526" s="25">
        <f>IF(A!B526&gt;0,G525+A!B526," ")</f>
        <v>117931</v>
      </c>
      <c r="H526" s="1">
        <v>118034</v>
      </c>
      <c r="I526" s="25">
        <f>IF(F526&gt;0,SUM($F$477:F526)," ")</f>
        <v>20720665</v>
      </c>
      <c r="L526" s="83">
        <v>91.7</v>
      </c>
      <c r="M526" s="83"/>
      <c r="N526" s="87">
        <f>A!$F526*0.0875</f>
        <v>40385.012499999997</v>
      </c>
      <c r="O526" s="1">
        <v>40385</v>
      </c>
      <c r="P526" s="83">
        <f t="shared" si="4"/>
        <v>89.033684583412253</v>
      </c>
      <c r="Q526" s="1">
        <v>1806958</v>
      </c>
      <c r="R526" s="1"/>
      <c r="S526" s="1"/>
      <c r="T526" s="1"/>
      <c r="U526" s="1"/>
      <c r="V526" s="1"/>
      <c r="W526" s="1"/>
      <c r="X526" s="85">
        <f>A!N526-O526</f>
        <v>1.2499999997089617E-2</v>
      </c>
      <c r="Y526" s="86"/>
    </row>
    <row r="527" spans="1:25" ht="12.5" x14ac:dyDescent="0.25">
      <c r="A527" s="9">
        <v>38339</v>
      </c>
      <c r="B527" s="1">
        <v>2508</v>
      </c>
      <c r="C527" s="1"/>
      <c r="D527" s="1"/>
      <c r="E527" s="1"/>
      <c r="F527" s="1">
        <v>451573</v>
      </c>
      <c r="G527" s="25">
        <f>IF(A!B527&gt;0,G526+A!B527," ")</f>
        <v>120439</v>
      </c>
      <c r="H527" s="1">
        <v>120531</v>
      </c>
      <c r="I527" s="25">
        <f>IF(F527&gt;0,SUM($F$477:F527)," ")</f>
        <v>21172238</v>
      </c>
      <c r="L527" s="83">
        <v>89.7</v>
      </c>
      <c r="M527" s="83"/>
      <c r="N527" s="87">
        <f>A!$F527*0.0875</f>
        <v>39512.637499999997</v>
      </c>
      <c r="O527" s="1">
        <v>39513</v>
      </c>
      <c r="P527" s="83">
        <f t="shared" si="4"/>
        <v>87.111253657159054</v>
      </c>
      <c r="Q527" s="1">
        <v>1846198</v>
      </c>
      <c r="R527" s="1"/>
      <c r="S527" s="1"/>
      <c r="T527" s="1"/>
      <c r="U527" s="1"/>
      <c r="V527" s="1"/>
      <c r="W527" s="1"/>
      <c r="X527" s="85">
        <f>A!N527-O527</f>
        <v>-0.36250000000291038</v>
      </c>
      <c r="Y527" s="86"/>
    </row>
    <row r="528" spans="1:25" ht="12.5" x14ac:dyDescent="0.25">
      <c r="A528" s="9">
        <v>38346</v>
      </c>
      <c r="B528" s="1">
        <v>1147</v>
      </c>
      <c r="C528" s="1"/>
      <c r="D528" s="1"/>
      <c r="E528" s="1"/>
      <c r="F528" s="1">
        <v>285997</v>
      </c>
      <c r="G528" s="25">
        <f>G527+A!B528</f>
        <v>121586</v>
      </c>
      <c r="H528" s="89">
        <f>H527+B528</f>
        <v>121678</v>
      </c>
      <c r="I528" s="25">
        <f>IF(F528&gt;0,SUM($F$477:F528)," ")</f>
        <v>21458235</v>
      </c>
      <c r="L528" s="83">
        <f>126.9/2</f>
        <v>63.45</v>
      </c>
      <c r="M528" s="83"/>
      <c r="N528" s="87">
        <f>A!$F528*0.0875</f>
        <v>25024.737499999999</v>
      </c>
      <c r="O528" s="1">
        <v>28395</v>
      </c>
      <c r="P528" s="83">
        <f t="shared" si="4"/>
        <v>62.60025934743075</v>
      </c>
      <c r="Q528" s="89">
        <f>Q529-O529</f>
        <v>1867683</v>
      </c>
      <c r="R528" s="1"/>
      <c r="S528" s="1"/>
      <c r="T528" s="1"/>
      <c r="U528" s="1"/>
      <c r="V528" s="1"/>
      <c r="W528" s="1"/>
      <c r="X528" s="85">
        <f>A!N528-O528</f>
        <v>-3370.2625000000007</v>
      </c>
      <c r="Y528" s="86"/>
    </row>
    <row r="529" spans="1:25" ht="12.5" x14ac:dyDescent="0.25">
      <c r="A529" s="9">
        <v>38353</v>
      </c>
      <c r="B529" s="1">
        <v>1146</v>
      </c>
      <c r="C529" s="1"/>
      <c r="D529" s="1"/>
      <c r="E529" s="1"/>
      <c r="F529" s="1">
        <v>285997</v>
      </c>
      <c r="G529" s="25">
        <f>IF(A!B529&gt;0,G528+A!B529," ")</f>
        <v>122732</v>
      </c>
      <c r="H529" s="1">
        <v>122813</v>
      </c>
      <c r="I529" s="25">
        <f>IF(F529&gt;0,SUM($F$477:F529)," ")</f>
        <v>21744232</v>
      </c>
      <c r="L529" s="83">
        <v>63.45</v>
      </c>
      <c r="M529" s="83"/>
      <c r="N529" s="87">
        <f>A!$F529*0.0875</f>
        <v>25024.737499999999</v>
      </c>
      <c r="O529" s="1">
        <v>28394</v>
      </c>
      <c r="P529" s="83">
        <f t="shared" si="4"/>
        <v>62.598054724808904</v>
      </c>
      <c r="Q529" s="1">
        <v>1896077</v>
      </c>
      <c r="R529" s="1"/>
      <c r="S529" s="1"/>
      <c r="T529" s="1"/>
      <c r="U529" s="1"/>
      <c r="V529" s="1"/>
      <c r="W529" s="1"/>
      <c r="X529" s="85">
        <f>A!N529-O529</f>
        <v>-3369.2625000000007</v>
      </c>
      <c r="Y529" s="86"/>
    </row>
    <row r="530" spans="1:25" ht="12.5" x14ac:dyDescent="0.25">
      <c r="A530" s="9">
        <v>38360</v>
      </c>
      <c r="B530" s="1">
        <v>2309</v>
      </c>
      <c r="C530" s="1"/>
      <c r="D530" s="1"/>
      <c r="E530" s="1"/>
      <c r="F530" s="1">
        <v>438847</v>
      </c>
      <c r="G530" s="25">
        <f>A!B530</f>
        <v>2309</v>
      </c>
      <c r="H530" s="1">
        <v>1244</v>
      </c>
      <c r="I530" s="25">
        <f>F530</f>
        <v>438847</v>
      </c>
      <c r="L530" s="83">
        <v>89.7</v>
      </c>
      <c r="M530" s="83"/>
      <c r="N530" s="87">
        <f>A!$F530*0.0875</f>
        <v>38399.112499999996</v>
      </c>
      <c r="O530" s="1">
        <v>38382</v>
      </c>
      <c r="P530" s="83">
        <f t="shared" si="4"/>
        <v>84.6178254718467</v>
      </c>
      <c r="Q530" s="1">
        <v>38281</v>
      </c>
      <c r="R530" s="1"/>
      <c r="S530" s="1"/>
      <c r="T530" s="1"/>
      <c r="U530" s="1"/>
      <c r="V530" s="1"/>
      <c r="W530" s="1"/>
      <c r="X530" s="85">
        <f>A!N530-O530</f>
        <v>17.112499999995634</v>
      </c>
      <c r="Y530" s="86"/>
    </row>
    <row r="531" spans="1:25" ht="12.5" x14ac:dyDescent="0.25">
      <c r="A531" s="9">
        <v>38367</v>
      </c>
      <c r="B531" s="1">
        <v>2512</v>
      </c>
      <c r="C531" s="1"/>
      <c r="D531" s="1"/>
      <c r="E531" s="1"/>
      <c r="F531" s="1">
        <v>460531</v>
      </c>
      <c r="G531" s="25">
        <f>IF(A!B531&gt;0,G530+A!B531," ")</f>
        <v>4821</v>
      </c>
      <c r="H531" s="1">
        <v>5066</v>
      </c>
      <c r="I531" s="25">
        <f t="shared" ref="I531:I581" si="5">IF(F531&gt;0,I530+F531," ")</f>
        <v>899378</v>
      </c>
      <c r="L531" s="83">
        <v>95.4</v>
      </c>
      <c r="M531" s="83"/>
      <c r="N531" s="87">
        <f>A!$F531*0.0875</f>
        <v>40296.462499999994</v>
      </c>
      <c r="O531" s="1">
        <v>40296</v>
      </c>
      <c r="P531" s="83">
        <f t="shared" si="4"/>
        <v>88.837473170067611</v>
      </c>
      <c r="Q531" s="1">
        <v>78393</v>
      </c>
      <c r="R531" s="1"/>
      <c r="S531" s="1"/>
      <c r="T531" s="1"/>
      <c r="U531" s="1"/>
      <c r="V531" s="1"/>
      <c r="W531" s="1"/>
      <c r="X531" s="85">
        <f>A!N531-O531</f>
        <v>0.46249999999417923</v>
      </c>
      <c r="Y531" s="86"/>
    </row>
    <row r="532" spans="1:25" ht="12.5" x14ac:dyDescent="0.25">
      <c r="A532" s="9">
        <v>38374</v>
      </c>
      <c r="B532" s="1">
        <v>2723</v>
      </c>
      <c r="C532" s="1"/>
      <c r="D532" s="1"/>
      <c r="E532" s="1"/>
      <c r="F532" s="1">
        <v>445921</v>
      </c>
      <c r="G532" s="25">
        <f>IF(A!B532&gt;0,G531+A!B532," ")</f>
        <v>7544</v>
      </c>
      <c r="H532" s="1">
        <v>7814</v>
      </c>
      <c r="I532" s="25">
        <f t="shared" si="5"/>
        <v>1345299</v>
      </c>
      <c r="L532" s="83">
        <v>92.1</v>
      </c>
      <c r="M532" s="83"/>
      <c r="N532" s="87">
        <f>A!$F532*0.0875</f>
        <v>39018.087499999994</v>
      </c>
      <c r="O532" s="1">
        <v>39009</v>
      </c>
      <c r="P532" s="83">
        <f t="shared" si="4"/>
        <v>86.000123855746651</v>
      </c>
      <c r="Q532" s="1">
        <v>117284</v>
      </c>
      <c r="R532" s="1"/>
      <c r="S532" s="1"/>
      <c r="T532" s="1"/>
      <c r="U532" s="1"/>
      <c r="V532" s="1"/>
      <c r="W532" s="1"/>
      <c r="X532" s="85">
        <f>A!N532-O532</f>
        <v>9.0874999999941792</v>
      </c>
      <c r="Y532" s="86"/>
    </row>
    <row r="533" spans="1:25" ht="12.5" x14ac:dyDescent="0.25">
      <c r="A533" s="9">
        <v>38381</v>
      </c>
      <c r="B533" s="1">
        <v>2228</v>
      </c>
      <c r="C533" s="1"/>
      <c r="D533" s="1"/>
      <c r="E533" s="1"/>
      <c r="F533" s="1">
        <v>435326</v>
      </c>
      <c r="G533" s="25">
        <f>IF(A!B533&gt;0,G532+A!B533," ")</f>
        <v>9772</v>
      </c>
      <c r="H533" s="1">
        <v>10067</v>
      </c>
      <c r="I533" s="25">
        <f t="shared" si="5"/>
        <v>1780625</v>
      </c>
      <c r="L533" s="83">
        <v>90.7</v>
      </c>
      <c r="M533" s="83"/>
      <c r="N533" s="87">
        <f>A!$F533*0.0875</f>
        <v>38091.024999999994</v>
      </c>
      <c r="O533" s="1">
        <v>38091</v>
      </c>
      <c r="P533" s="83">
        <f t="shared" si="4"/>
        <v>83.976280288888347</v>
      </c>
      <c r="Q533" s="1">
        <v>155303</v>
      </c>
      <c r="R533" s="1"/>
      <c r="S533" s="1"/>
      <c r="T533" s="1"/>
      <c r="U533" s="1"/>
      <c r="V533" s="1"/>
      <c r="W533" s="1"/>
      <c r="X533" s="85">
        <f>A!N533-O533</f>
        <v>2.4999999994179234E-2</v>
      </c>
      <c r="Y533" s="86"/>
    </row>
    <row r="534" spans="1:25" ht="12.5" x14ac:dyDescent="0.25">
      <c r="A534" s="9">
        <v>38388</v>
      </c>
      <c r="B534" s="1">
        <v>2362</v>
      </c>
      <c r="C534" s="1"/>
      <c r="D534" s="1"/>
      <c r="E534" s="1"/>
      <c r="F534" s="1">
        <v>431279</v>
      </c>
      <c r="G534" s="25">
        <f>IF(A!B534&gt;0,G533+A!B534," ")</f>
        <v>12134</v>
      </c>
      <c r="H534" s="1">
        <v>12454</v>
      </c>
      <c r="I534" s="25">
        <f t="shared" si="5"/>
        <v>2211904</v>
      </c>
      <c r="L534" s="83">
        <v>88.1</v>
      </c>
      <c r="M534" s="83"/>
      <c r="N534" s="87">
        <f>A!$F534*0.0875</f>
        <v>37736.912499999999</v>
      </c>
      <c r="O534" s="1">
        <v>37737</v>
      </c>
      <c r="P534" s="83">
        <f t="shared" si="4"/>
        <v>83.195843880753458</v>
      </c>
      <c r="Q534" s="1">
        <v>192886</v>
      </c>
      <c r="R534" s="1"/>
      <c r="S534" s="1"/>
      <c r="T534" s="1"/>
      <c r="U534" s="1"/>
      <c r="V534" s="1"/>
      <c r="W534" s="1"/>
      <c r="X534" s="85">
        <f>A!N534-O534</f>
        <v>-8.7500000001455192E-2</v>
      </c>
      <c r="Y534" s="86"/>
    </row>
    <row r="535" spans="1:25" ht="12.5" x14ac:dyDescent="0.25">
      <c r="A535" s="9">
        <v>38395</v>
      </c>
      <c r="B535" s="1">
        <v>2391</v>
      </c>
      <c r="C535" s="1"/>
      <c r="D535" s="1"/>
      <c r="E535" s="1"/>
      <c r="F535" s="1">
        <v>432336</v>
      </c>
      <c r="G535" s="25">
        <f>IF(A!B535&gt;0,G534+A!B535," ")</f>
        <v>14525</v>
      </c>
      <c r="H535" s="1">
        <v>14890</v>
      </c>
      <c r="I535" s="25">
        <f t="shared" si="5"/>
        <v>2644240</v>
      </c>
      <c r="L535" s="83">
        <v>89</v>
      </c>
      <c r="M535" s="83"/>
      <c r="N535" s="87">
        <f>A!$F535*0.0875</f>
        <v>37829.399999999994</v>
      </c>
      <c r="O535" s="1">
        <v>37856</v>
      </c>
      <c r="P535" s="83">
        <f t="shared" si="4"/>
        <v>83.458193972753605</v>
      </c>
      <c r="Q535" s="1">
        <v>230557</v>
      </c>
      <c r="R535" s="1"/>
      <c r="S535" s="1"/>
      <c r="T535" s="1"/>
      <c r="U535" s="1"/>
      <c r="V535" s="1"/>
      <c r="W535" s="1"/>
      <c r="X535" s="85">
        <f>A!N535-O535</f>
        <v>-26.600000000005821</v>
      </c>
      <c r="Y535" s="86"/>
    </row>
    <row r="536" spans="1:25" ht="12.5" x14ac:dyDescent="0.25">
      <c r="A536" s="9">
        <v>38402</v>
      </c>
      <c r="B536" s="1">
        <v>2406</v>
      </c>
      <c r="C536" s="1"/>
      <c r="D536" s="1"/>
      <c r="E536" s="1"/>
      <c r="F536" s="1">
        <v>432802</v>
      </c>
      <c r="G536" s="25">
        <f>IF(A!B536&gt;0,G535+A!B536," ")</f>
        <v>16931</v>
      </c>
      <c r="H536" s="1">
        <v>17321</v>
      </c>
      <c r="I536" s="25">
        <f t="shared" si="5"/>
        <v>3077042</v>
      </c>
      <c r="L536" s="83">
        <v>86.9</v>
      </c>
      <c r="M536" s="83"/>
      <c r="N536" s="87">
        <f>A!$F536*0.0875</f>
        <v>37870.174999999996</v>
      </c>
      <c r="O536" s="1">
        <v>37870</v>
      </c>
      <c r="P536" s="83">
        <f t="shared" si="4"/>
        <v>83.489058689459497</v>
      </c>
      <c r="Q536" s="1">
        <v>268314</v>
      </c>
      <c r="R536" s="1"/>
      <c r="S536" s="1"/>
      <c r="T536" s="1"/>
      <c r="U536" s="1"/>
      <c r="V536" s="1"/>
      <c r="W536" s="1"/>
      <c r="X536" s="85">
        <f>A!N536-O536</f>
        <v>0.17499999999563443</v>
      </c>
      <c r="Y536" s="86"/>
    </row>
    <row r="537" spans="1:25" ht="12.5" x14ac:dyDescent="0.25">
      <c r="A537" s="9">
        <v>38409</v>
      </c>
      <c r="B537" s="1">
        <v>2366</v>
      </c>
      <c r="C537" s="1"/>
      <c r="D537" s="1"/>
      <c r="E537" s="1"/>
      <c r="F537" s="1">
        <v>431574</v>
      </c>
      <c r="G537" s="25">
        <f>IF(A!B537&gt;0,G536+A!B537," ")</f>
        <v>19297</v>
      </c>
      <c r="H537" s="1">
        <v>19712</v>
      </c>
      <c r="I537" s="25">
        <f t="shared" si="5"/>
        <v>3508616</v>
      </c>
      <c r="L537" s="83">
        <v>88.4</v>
      </c>
      <c r="M537" s="83"/>
      <c r="N537" s="87">
        <f>A!$F537*0.0875</f>
        <v>37762.724999999999</v>
      </c>
      <c r="O537" s="1">
        <v>37763</v>
      </c>
      <c r="P537" s="83">
        <f t="shared" ref="P537:P600" si="6">(O537*2204.62262185)/1000000</f>
        <v>83.253164068921549</v>
      </c>
      <c r="Q537" s="1">
        <v>305898</v>
      </c>
      <c r="R537" s="1"/>
      <c r="S537" s="1"/>
      <c r="T537" s="1"/>
      <c r="U537" s="1"/>
      <c r="V537" s="1"/>
      <c r="W537" s="1"/>
      <c r="X537" s="85">
        <f>A!N537-O537</f>
        <v>-0.27500000000145519</v>
      </c>
      <c r="Y537" s="86"/>
    </row>
    <row r="538" spans="1:25" ht="12.5" x14ac:dyDescent="0.25">
      <c r="A538" s="9">
        <v>38416</v>
      </c>
      <c r="B538" s="1">
        <v>2190</v>
      </c>
      <c r="C538" s="1"/>
      <c r="D538" s="1"/>
      <c r="E538" s="1"/>
      <c r="F538" s="1">
        <v>424284</v>
      </c>
      <c r="G538" s="25">
        <f>IF(A!B538&gt;0,G537+A!B538," ")</f>
        <v>21487</v>
      </c>
      <c r="H538" s="1">
        <v>21927</v>
      </c>
      <c r="I538" s="25">
        <f t="shared" si="5"/>
        <v>3932900</v>
      </c>
      <c r="L538" s="83">
        <v>84.7</v>
      </c>
      <c r="M538" s="83"/>
      <c r="N538" s="87">
        <f>A!$F538*0.0875</f>
        <v>37124.85</v>
      </c>
      <c r="O538" s="1">
        <v>37110</v>
      </c>
      <c r="P538" s="83">
        <f t="shared" si="6"/>
        <v>81.813545496853507</v>
      </c>
      <c r="Q538" s="1">
        <v>342870</v>
      </c>
      <c r="R538" s="1"/>
      <c r="S538" s="1"/>
      <c r="T538" s="1"/>
      <c r="U538" s="1"/>
      <c r="V538" s="1"/>
      <c r="W538" s="1"/>
      <c r="X538" s="85">
        <f>A!N538-O538</f>
        <v>14.849999999998545</v>
      </c>
      <c r="Y538" s="86"/>
    </row>
    <row r="539" spans="1:25" ht="12.5" x14ac:dyDescent="0.25">
      <c r="A539" s="9">
        <v>38423</v>
      </c>
      <c r="B539" s="1">
        <v>2399</v>
      </c>
      <c r="C539" s="1"/>
      <c r="D539" s="1"/>
      <c r="E539" s="1"/>
      <c r="F539" s="1">
        <v>415152</v>
      </c>
      <c r="G539" s="25">
        <f>IF(A!B539&gt;0,G538+A!B539," ")</f>
        <v>23886</v>
      </c>
      <c r="H539" s="1">
        <v>24351</v>
      </c>
      <c r="I539" s="25">
        <f t="shared" si="5"/>
        <v>4348052</v>
      </c>
      <c r="L539" s="83">
        <v>83.1</v>
      </c>
      <c r="M539" s="83"/>
      <c r="N539" s="87">
        <f>A!$F539*0.0875</f>
        <v>36325.799999999996</v>
      </c>
      <c r="O539" s="1">
        <v>36326</v>
      </c>
      <c r="P539" s="83">
        <f t="shared" si="6"/>
        <v>80.085121361323104</v>
      </c>
      <c r="Q539" s="1">
        <v>379146</v>
      </c>
      <c r="R539" s="1"/>
      <c r="S539" s="1"/>
      <c r="T539" s="1"/>
      <c r="U539" s="1"/>
      <c r="V539" s="1"/>
      <c r="W539" s="1"/>
      <c r="X539" s="85">
        <f>A!N539-O539</f>
        <v>-0.20000000000436557</v>
      </c>
      <c r="Y539" s="86"/>
    </row>
    <row r="540" spans="1:25" ht="12.5" x14ac:dyDescent="0.25">
      <c r="A540" s="9">
        <v>38430</v>
      </c>
      <c r="B540" s="1">
        <v>1951</v>
      </c>
      <c r="C540" s="1"/>
      <c r="D540" s="1"/>
      <c r="E540" s="1"/>
      <c r="F540" s="1">
        <v>438782</v>
      </c>
      <c r="G540" s="25">
        <f>IF(A!B540&gt;0,G539+A!B540," ")</f>
        <v>25837</v>
      </c>
      <c r="H540" s="1">
        <v>26327</v>
      </c>
      <c r="I540" s="25">
        <f t="shared" si="5"/>
        <v>4786834</v>
      </c>
      <c r="L540" s="83">
        <v>87.8</v>
      </c>
      <c r="M540" s="83"/>
      <c r="N540" s="87">
        <f>A!$F540*0.0875</f>
        <v>38393.424999999996</v>
      </c>
      <c r="O540" s="1">
        <v>38393</v>
      </c>
      <c r="P540" s="83">
        <f t="shared" si="6"/>
        <v>84.642076320687053</v>
      </c>
      <c r="Q540" s="1">
        <v>417426</v>
      </c>
      <c r="R540" s="1"/>
      <c r="S540" s="1"/>
      <c r="T540" s="1"/>
      <c r="U540" s="1"/>
      <c r="V540" s="1"/>
      <c r="W540" s="1"/>
      <c r="X540" s="85">
        <f>A!N540-O540</f>
        <v>0.42499999999563443</v>
      </c>
      <c r="Y540" s="86"/>
    </row>
    <row r="541" spans="1:25" ht="12.5" x14ac:dyDescent="0.25">
      <c r="A541" s="9">
        <v>38437</v>
      </c>
      <c r="B541" s="1">
        <v>2088</v>
      </c>
      <c r="C541" s="1"/>
      <c r="D541" s="1"/>
      <c r="E541" s="1"/>
      <c r="F541" s="1">
        <v>381033</v>
      </c>
      <c r="G541" s="25">
        <f>IF(A!B541&gt;0,G540+A!B541," ")</f>
        <v>27925</v>
      </c>
      <c r="H541" s="1">
        <v>28440</v>
      </c>
      <c r="I541" s="25">
        <f t="shared" si="5"/>
        <v>5167867</v>
      </c>
      <c r="L541" s="83">
        <v>80.3</v>
      </c>
      <c r="M541" s="83"/>
      <c r="N541" s="87">
        <f>A!$F541*0.0875</f>
        <v>33340.387499999997</v>
      </c>
      <c r="O541" s="1">
        <v>33340</v>
      </c>
      <c r="P541" s="83">
        <f t="shared" si="6"/>
        <v>73.502118212479004</v>
      </c>
      <c r="Q541" s="1">
        <v>450562</v>
      </c>
      <c r="R541" s="1"/>
      <c r="S541" s="1"/>
      <c r="T541" s="1"/>
      <c r="U541" s="1"/>
      <c r="V541" s="1"/>
      <c r="W541" s="1"/>
      <c r="X541" s="85">
        <f>A!N541-O541</f>
        <v>0.38749999999708962</v>
      </c>
      <c r="Y541" s="86"/>
    </row>
    <row r="542" spans="1:25" ht="12.5" x14ac:dyDescent="0.25">
      <c r="A542" s="9">
        <v>38444</v>
      </c>
      <c r="B542" s="1">
        <v>2090</v>
      </c>
      <c r="C542" s="1"/>
      <c r="D542" s="1"/>
      <c r="E542" s="1"/>
      <c r="F542" s="1">
        <v>415634</v>
      </c>
      <c r="G542" s="25">
        <f>IF(A!B542&gt;0,G541+A!B542," ")</f>
        <v>30015</v>
      </c>
      <c r="H542" s="1">
        <v>30555</v>
      </c>
      <c r="I542" s="25">
        <f t="shared" si="5"/>
        <v>5583501</v>
      </c>
      <c r="L542" s="83">
        <v>83.7</v>
      </c>
      <c r="M542" s="83"/>
      <c r="N542" s="87">
        <f>A!$F542*0.0875</f>
        <v>36367.974999999999</v>
      </c>
      <c r="O542" s="1">
        <v>36368</v>
      </c>
      <c r="P542" s="83">
        <f t="shared" si="6"/>
        <v>80.177715511440795</v>
      </c>
      <c r="Q542" s="1">
        <v>486925</v>
      </c>
      <c r="R542" s="1"/>
      <c r="S542" s="1"/>
      <c r="T542" s="1"/>
      <c r="U542" s="1"/>
      <c r="V542" s="1"/>
      <c r="W542" s="1"/>
      <c r="X542" s="85">
        <f>A!N542-O542</f>
        <v>-2.5000000001455192E-2</v>
      </c>
      <c r="Y542" s="86"/>
    </row>
    <row r="543" spans="1:25" ht="12.5" x14ac:dyDescent="0.25">
      <c r="A543" s="9">
        <v>38451</v>
      </c>
      <c r="B543" s="1">
        <v>2493</v>
      </c>
      <c r="C543" s="1"/>
      <c r="D543" s="1"/>
      <c r="E543" s="1"/>
      <c r="F543" s="1">
        <v>432246</v>
      </c>
      <c r="G543" s="25">
        <f>IF(A!B543&gt;0,G542+A!B543," ")</f>
        <v>32508</v>
      </c>
      <c r="H543" s="1">
        <v>33073</v>
      </c>
      <c r="I543" s="25">
        <f t="shared" si="5"/>
        <v>6015747</v>
      </c>
      <c r="L543" s="83">
        <v>87.3</v>
      </c>
      <c r="M543" s="83"/>
      <c r="N543" s="87">
        <f>A!$F543*0.0875</f>
        <v>37821.524999999994</v>
      </c>
      <c r="O543" s="1">
        <v>37822</v>
      </c>
      <c r="P543" s="83">
        <f t="shared" si="6"/>
        <v>83.3832368036107</v>
      </c>
      <c r="Q543" s="1">
        <v>524595</v>
      </c>
      <c r="R543" s="1"/>
      <c r="S543" s="1"/>
      <c r="T543" s="1"/>
      <c r="U543" s="1"/>
      <c r="V543" s="1"/>
      <c r="W543" s="1"/>
      <c r="X543" s="85">
        <f>A!N543-O543</f>
        <v>-0.47500000000582077</v>
      </c>
      <c r="Y543" s="86"/>
    </row>
    <row r="544" spans="1:25" ht="12.5" x14ac:dyDescent="0.25">
      <c r="A544" s="9">
        <v>38458</v>
      </c>
      <c r="B544" s="1">
        <v>2724</v>
      </c>
      <c r="C544" s="1"/>
      <c r="D544" s="1"/>
      <c r="E544" s="1"/>
      <c r="F544" s="1">
        <v>424327</v>
      </c>
      <c r="G544" s="25">
        <f>IF(A!B544&gt;0,G543+A!B544," ")</f>
        <v>35232</v>
      </c>
      <c r="H544" s="1">
        <v>35854</v>
      </c>
      <c r="I544" s="25">
        <f t="shared" si="5"/>
        <v>6440074</v>
      </c>
      <c r="L544" s="83">
        <v>85.5</v>
      </c>
      <c r="M544" s="83"/>
      <c r="N544" s="87">
        <f>A!$F544*0.0875</f>
        <v>37128.612499999996</v>
      </c>
      <c r="O544" s="1">
        <v>37129</v>
      </c>
      <c r="P544" s="83">
        <f t="shared" si="6"/>
        <v>81.855433326668646</v>
      </c>
      <c r="Q544" s="1">
        <v>561568</v>
      </c>
      <c r="R544" s="1"/>
      <c r="S544" s="1"/>
      <c r="T544" s="1"/>
      <c r="U544" s="1"/>
      <c r="V544" s="1"/>
      <c r="W544" s="1"/>
      <c r="X544" s="85">
        <f>A!N544-O544</f>
        <v>-0.38750000000436557</v>
      </c>
      <c r="Y544" s="86"/>
    </row>
    <row r="545" spans="1:25" ht="12.5" x14ac:dyDescent="0.25">
      <c r="A545" s="9">
        <v>38465</v>
      </c>
      <c r="B545" s="1">
        <v>2599</v>
      </c>
      <c r="C545" s="1"/>
      <c r="D545" s="1"/>
      <c r="E545" s="1"/>
      <c r="F545" s="1">
        <v>418497</v>
      </c>
      <c r="G545" s="25">
        <f>IF(A!B545&gt;0,G544+A!B545," ")</f>
        <v>37831</v>
      </c>
      <c r="H545" s="1">
        <v>38396</v>
      </c>
      <c r="I545" s="25">
        <f t="shared" si="5"/>
        <v>6858571</v>
      </c>
      <c r="L545" s="83">
        <v>85.6</v>
      </c>
      <c r="M545" s="83"/>
      <c r="N545" s="87">
        <f>A!$F545*0.0875</f>
        <v>36618.487499999996</v>
      </c>
      <c r="O545" s="1">
        <v>36618</v>
      </c>
      <c r="P545" s="83">
        <f t="shared" si="6"/>
        <v>80.728871166903303</v>
      </c>
      <c r="Q545" s="1">
        <v>598105</v>
      </c>
      <c r="R545" s="1"/>
      <c r="S545" s="1"/>
      <c r="T545" s="1"/>
      <c r="U545" s="1"/>
      <c r="V545" s="1"/>
      <c r="W545" s="1"/>
      <c r="X545" s="85">
        <f>A!N545-O545</f>
        <v>0.48749999999563443</v>
      </c>
      <c r="Y545" s="86"/>
    </row>
    <row r="546" spans="1:25" ht="12.5" x14ac:dyDescent="0.25">
      <c r="A546" s="9">
        <v>38472</v>
      </c>
      <c r="B546" s="1">
        <v>2420</v>
      </c>
      <c r="C546" s="1"/>
      <c r="D546" s="1"/>
      <c r="E546" s="1"/>
      <c r="F546" s="1">
        <v>411924</v>
      </c>
      <c r="G546" s="25">
        <f>IF(A!B546&gt;0,G545+A!B546," ")</f>
        <v>40251</v>
      </c>
      <c r="H546" s="1">
        <v>40816</v>
      </c>
      <c r="I546" s="25">
        <f t="shared" si="5"/>
        <v>7270495</v>
      </c>
      <c r="L546" s="83">
        <v>84.1</v>
      </c>
      <c r="M546" s="83"/>
      <c r="N546" s="87">
        <f>A!$F546*0.0875</f>
        <v>36043.35</v>
      </c>
      <c r="O546" s="1">
        <v>36036</v>
      </c>
      <c r="P546" s="83">
        <f t="shared" si="6"/>
        <v>79.445780800986597</v>
      </c>
      <c r="Q546" s="1">
        <v>633944</v>
      </c>
      <c r="R546" s="1"/>
      <c r="S546" s="1"/>
      <c r="T546" s="1"/>
      <c r="U546" s="1"/>
      <c r="V546" s="1"/>
      <c r="W546" s="1"/>
      <c r="X546" s="85">
        <f>A!N546-O546</f>
        <v>7.3499999999985448</v>
      </c>
      <c r="Y546" s="86"/>
    </row>
    <row r="547" spans="1:25" ht="12.5" x14ac:dyDescent="0.25">
      <c r="A547" s="9">
        <v>38479</v>
      </c>
      <c r="B547" s="1">
        <v>2030</v>
      </c>
      <c r="C547" s="1"/>
      <c r="D547" s="1"/>
      <c r="E547" s="1"/>
      <c r="F547" s="1">
        <v>404526</v>
      </c>
      <c r="G547" s="25">
        <f>IF(A!B547&gt;0,G546+A!B547," ")</f>
        <v>42281</v>
      </c>
      <c r="H547" s="1">
        <v>42987</v>
      </c>
      <c r="I547" s="25">
        <f t="shared" si="5"/>
        <v>7675021</v>
      </c>
      <c r="L547" s="83">
        <v>80.599999999999994</v>
      </c>
      <c r="M547" s="83"/>
      <c r="N547" s="87">
        <f>A!$F547*0.0875</f>
        <v>35396.024999999994</v>
      </c>
      <c r="O547" s="1">
        <v>35396</v>
      </c>
      <c r="P547" s="83">
        <f t="shared" si="6"/>
        <v>78.034822323002601</v>
      </c>
      <c r="Q547" s="1">
        <v>669173</v>
      </c>
      <c r="R547" s="1"/>
      <c r="S547" s="1"/>
      <c r="T547" s="1"/>
      <c r="U547" s="1"/>
      <c r="V547" s="1"/>
      <c r="W547" s="1"/>
      <c r="X547" s="85">
        <f>A!N547-O547</f>
        <v>2.4999999994179234E-2</v>
      </c>
      <c r="Y547" s="86"/>
    </row>
    <row r="548" spans="1:25" ht="12.5" x14ac:dyDescent="0.25">
      <c r="A548" s="9">
        <v>38486</v>
      </c>
      <c r="B548" s="1">
        <v>2191</v>
      </c>
      <c r="C548" s="1"/>
      <c r="D548" s="1"/>
      <c r="E548" s="1"/>
      <c r="F548" s="1">
        <v>401136</v>
      </c>
      <c r="G548" s="25">
        <f>IF(A!B548&gt;0,G547+A!B548," ")</f>
        <v>44472</v>
      </c>
      <c r="H548" s="1">
        <v>45178</v>
      </c>
      <c r="I548" s="25">
        <f t="shared" si="5"/>
        <v>8076157</v>
      </c>
      <c r="L548" s="83">
        <v>81.099999999999994</v>
      </c>
      <c r="M548" s="83"/>
      <c r="N548" s="87">
        <f>A!$F548*0.0875</f>
        <v>35099.399999999994</v>
      </c>
      <c r="O548" s="1">
        <v>35528</v>
      </c>
      <c r="P548" s="83">
        <f t="shared" si="6"/>
        <v>78.325832509086808</v>
      </c>
      <c r="Q548" s="1">
        <v>704227</v>
      </c>
      <c r="R548" s="1"/>
      <c r="S548" s="1"/>
      <c r="T548" s="1"/>
      <c r="U548" s="1"/>
      <c r="V548" s="1"/>
      <c r="W548" s="1"/>
      <c r="X548" s="85">
        <f>A!N548-O548</f>
        <v>-428.60000000000582</v>
      </c>
      <c r="Y548" s="86"/>
    </row>
    <row r="549" spans="1:25" ht="12.5" x14ac:dyDescent="0.25">
      <c r="A549" s="9">
        <v>38493</v>
      </c>
      <c r="B549" s="1">
        <v>2329</v>
      </c>
      <c r="C549" s="1"/>
      <c r="D549" s="1"/>
      <c r="E549" s="1"/>
      <c r="F549" s="1">
        <v>402051</v>
      </c>
      <c r="G549" s="25">
        <f>IF(A!B549&gt;0,G548+A!B549," ")</f>
        <v>46801</v>
      </c>
      <c r="H549" s="1">
        <v>47506</v>
      </c>
      <c r="I549" s="25">
        <f t="shared" si="5"/>
        <v>8478208</v>
      </c>
      <c r="L549" s="83">
        <v>80.7</v>
      </c>
      <c r="M549" s="83"/>
      <c r="N549" s="87">
        <f>A!$F549*0.0875</f>
        <v>35179.462499999994</v>
      </c>
      <c r="O549" s="1">
        <v>35179</v>
      </c>
      <c r="P549" s="83">
        <f t="shared" si="6"/>
        <v>77.556419214061151</v>
      </c>
      <c r="Q549" s="1">
        <v>739282</v>
      </c>
      <c r="R549" s="1"/>
      <c r="S549" s="1"/>
      <c r="T549" s="1"/>
      <c r="U549" s="1"/>
      <c r="V549" s="1"/>
      <c r="W549" s="1"/>
      <c r="X549" s="85">
        <f>A!N549-O549</f>
        <v>0.46249999999417923</v>
      </c>
      <c r="Y549" s="86"/>
    </row>
    <row r="550" spans="1:25" ht="12.5" x14ac:dyDescent="0.25">
      <c r="A550" s="9">
        <v>38500</v>
      </c>
      <c r="B550" s="1">
        <v>1848</v>
      </c>
      <c r="C550" s="1"/>
      <c r="D550" s="1"/>
      <c r="E550" s="1"/>
      <c r="F550" s="1">
        <v>345253</v>
      </c>
      <c r="G550" s="25">
        <f>IF(A!B550&gt;0,G549+A!B550," ")</f>
        <v>48649</v>
      </c>
      <c r="H550" s="1">
        <v>49354</v>
      </c>
      <c r="I550" s="25">
        <f t="shared" si="5"/>
        <v>8823461</v>
      </c>
      <c r="L550" s="83">
        <v>69.5</v>
      </c>
      <c r="M550" s="83"/>
      <c r="N550" s="87">
        <f>A!$F550*0.0875</f>
        <v>30209.637499999997</v>
      </c>
      <c r="O550" s="1">
        <v>30210</v>
      </c>
      <c r="P550" s="83">
        <f t="shared" si="6"/>
        <v>66.601649406088498</v>
      </c>
      <c r="Q550" s="1">
        <v>769366</v>
      </c>
      <c r="R550" s="1"/>
      <c r="S550" s="1"/>
      <c r="T550" s="1"/>
      <c r="U550" s="1"/>
      <c r="V550" s="1"/>
      <c r="W550" s="1"/>
      <c r="X550" s="85">
        <f>A!N550-O550</f>
        <v>-0.36250000000291038</v>
      </c>
      <c r="Y550" s="86"/>
    </row>
    <row r="551" spans="1:25" ht="12.5" x14ac:dyDescent="0.25">
      <c r="A551" s="9">
        <v>38507</v>
      </c>
      <c r="B551" s="1">
        <v>2233</v>
      </c>
      <c r="C551" s="1"/>
      <c r="D551" s="1"/>
      <c r="E551" s="1"/>
      <c r="F551" s="1">
        <v>415667</v>
      </c>
      <c r="G551" s="25">
        <f>IF(A!B551&gt;0,G550+A!B551," ")</f>
        <v>50882</v>
      </c>
      <c r="H551" s="1">
        <v>51587</v>
      </c>
      <c r="I551" s="25">
        <f t="shared" si="5"/>
        <v>9239128</v>
      </c>
      <c r="L551" s="83">
        <v>81.900000000000006</v>
      </c>
      <c r="M551" s="83"/>
      <c r="N551" s="87">
        <f>A!$F551*0.0875</f>
        <v>36370.862499999996</v>
      </c>
      <c r="O551" s="1">
        <v>36371</v>
      </c>
      <c r="P551" s="83">
        <f t="shared" si="6"/>
        <v>80.184329379306348</v>
      </c>
      <c r="Q551" s="1">
        <v>805728</v>
      </c>
      <c r="R551" s="1"/>
      <c r="S551" s="1"/>
      <c r="T551" s="1"/>
      <c r="U551" s="1"/>
      <c r="V551" s="1"/>
      <c r="W551" s="1"/>
      <c r="X551" s="85">
        <f>A!N551-O551</f>
        <v>-0.13750000000436557</v>
      </c>
      <c r="Y551" s="86"/>
    </row>
    <row r="552" spans="1:25" ht="12.5" x14ac:dyDescent="0.25">
      <c r="A552" s="9">
        <v>38514</v>
      </c>
      <c r="B552" s="1">
        <v>2794</v>
      </c>
      <c r="C552" s="1"/>
      <c r="D552" s="1"/>
      <c r="E552" s="1"/>
      <c r="F552" s="1">
        <v>401764</v>
      </c>
      <c r="G552" s="25">
        <f>IF(A!B552&gt;0,G551+A!B552," ")</f>
        <v>53676</v>
      </c>
      <c r="H552" s="1">
        <v>54381</v>
      </c>
      <c r="I552" s="25">
        <f t="shared" si="5"/>
        <v>9640892</v>
      </c>
      <c r="L552" s="83">
        <v>78.2</v>
      </c>
      <c r="M552" s="83"/>
      <c r="N552" s="87">
        <f>A!$F552*0.0875</f>
        <v>35154.35</v>
      </c>
      <c r="O552" s="1">
        <v>35154</v>
      </c>
      <c r="P552" s="83">
        <f t="shared" si="6"/>
        <v>77.501303648514892</v>
      </c>
      <c r="Q552" s="1">
        <v>840608</v>
      </c>
      <c r="R552" s="1"/>
      <c r="S552" s="1"/>
      <c r="T552" s="1"/>
      <c r="U552" s="1"/>
      <c r="V552" s="1"/>
      <c r="W552" s="1"/>
      <c r="X552" s="85">
        <f>A!N552-O552</f>
        <v>0.34999999999854481</v>
      </c>
      <c r="Y552" s="86"/>
    </row>
    <row r="553" spans="1:25" ht="12.5" x14ac:dyDescent="0.25">
      <c r="A553" s="9">
        <v>38521</v>
      </c>
      <c r="B553" s="1">
        <v>2174</v>
      </c>
      <c r="C553" s="1"/>
      <c r="D553" s="1"/>
      <c r="E553" s="1"/>
      <c r="F553" s="1">
        <v>395833</v>
      </c>
      <c r="G553" s="25">
        <f>IF(A!B553&gt;0,G552+A!B553," ")</f>
        <v>55850</v>
      </c>
      <c r="H553" s="1">
        <v>56555</v>
      </c>
      <c r="I553" s="25">
        <f t="shared" si="5"/>
        <v>10036725</v>
      </c>
      <c r="L553" s="83">
        <v>78.7</v>
      </c>
      <c r="M553" s="83"/>
      <c r="N553" s="87">
        <f>A!$F553*0.0875</f>
        <v>34635.387499999997</v>
      </c>
      <c r="O553" s="1">
        <v>34635</v>
      </c>
      <c r="P553" s="83">
        <f t="shared" si="6"/>
        <v>76.35710450777475</v>
      </c>
      <c r="Q553" s="1">
        <v>875226</v>
      </c>
      <c r="R553" s="1"/>
      <c r="S553" s="1"/>
      <c r="T553" s="1"/>
      <c r="U553" s="1"/>
      <c r="V553" s="1"/>
      <c r="W553" s="1"/>
      <c r="X553" s="85">
        <f>A!N553-O553</f>
        <v>0.38749999999708962</v>
      </c>
      <c r="Y553" s="86"/>
    </row>
    <row r="554" spans="1:25" ht="12.5" x14ac:dyDescent="0.25">
      <c r="A554" s="9">
        <v>38528</v>
      </c>
      <c r="B554" s="1">
        <v>2077</v>
      </c>
      <c r="C554" s="1"/>
      <c r="D554" s="1"/>
      <c r="E554" s="1"/>
      <c r="F554" s="1">
        <v>378017</v>
      </c>
      <c r="G554" s="25">
        <f>IF(A!B554&gt;0,G553+A!B554," ")</f>
        <v>57927</v>
      </c>
      <c r="H554" s="1">
        <v>58632</v>
      </c>
      <c r="I554" s="25">
        <f t="shared" si="5"/>
        <v>10414742</v>
      </c>
      <c r="L554" s="83">
        <v>75.599999999999994</v>
      </c>
      <c r="M554" s="83"/>
      <c r="N554" s="87">
        <f>A!$F554*0.0875</f>
        <v>33076.487499999996</v>
      </c>
      <c r="O554" s="1">
        <v>33076</v>
      </c>
      <c r="P554" s="83">
        <f t="shared" si="6"/>
        <v>72.920097840310603</v>
      </c>
      <c r="Q554" s="1">
        <v>908101</v>
      </c>
      <c r="R554" s="1"/>
      <c r="S554" s="1"/>
      <c r="T554" s="1"/>
      <c r="U554" s="1"/>
      <c r="V554" s="1"/>
      <c r="W554" s="1"/>
      <c r="X554" s="85">
        <f>A!N554-O554</f>
        <v>0.48749999999563443</v>
      </c>
      <c r="Y554" s="86"/>
    </row>
    <row r="555" spans="1:25" ht="12.5" x14ac:dyDescent="0.25">
      <c r="A555" s="9">
        <v>38535</v>
      </c>
      <c r="B555" s="1">
        <v>1832</v>
      </c>
      <c r="C555" s="1"/>
      <c r="D555" s="1"/>
      <c r="E555" s="1"/>
      <c r="F555" s="1">
        <v>327105</v>
      </c>
      <c r="G555" s="25">
        <f>IF(A!B555&gt;0,G554+A!B555," ")</f>
        <v>59759</v>
      </c>
      <c r="H555" s="1">
        <v>60562</v>
      </c>
      <c r="I555" s="25">
        <f t="shared" si="5"/>
        <v>10741847</v>
      </c>
      <c r="L555" s="83">
        <v>68.8</v>
      </c>
      <c r="M555" s="83"/>
      <c r="N555" s="87">
        <f>A!$F555*0.0875</f>
        <v>28621.6875</v>
      </c>
      <c r="O555" s="1">
        <v>28622</v>
      </c>
      <c r="P555" s="83">
        <f t="shared" si="6"/>
        <v>63.1007086825907</v>
      </c>
      <c r="Q555" s="1">
        <v>936615</v>
      </c>
      <c r="R555" s="1"/>
      <c r="S555" s="1"/>
      <c r="T555" s="1"/>
      <c r="U555" s="1"/>
      <c r="V555" s="1"/>
      <c r="W555" s="1"/>
      <c r="X555" s="85">
        <f>A!N555-O555</f>
        <v>-0.3125</v>
      </c>
      <c r="Y555" s="86"/>
    </row>
    <row r="556" spans="1:25" ht="12.5" x14ac:dyDescent="0.25">
      <c r="A556" s="9">
        <v>38542</v>
      </c>
      <c r="B556" s="1">
        <v>2032</v>
      </c>
      <c r="C556" s="1"/>
      <c r="D556" s="1"/>
      <c r="E556" s="1"/>
      <c r="F556" s="1">
        <v>400719</v>
      </c>
      <c r="G556" s="25">
        <f>IF(A!B556&gt;0,G555+A!B556," ")</f>
        <v>61791</v>
      </c>
      <c r="H556" s="1">
        <v>62594</v>
      </c>
      <c r="I556" s="25">
        <f t="shared" si="5"/>
        <v>11142566</v>
      </c>
      <c r="L556" s="83">
        <v>80.400000000000006</v>
      </c>
      <c r="M556" s="83"/>
      <c r="N556" s="87">
        <f>A!$F556*0.0875</f>
        <v>35062.912499999999</v>
      </c>
      <c r="O556" s="1">
        <v>35063</v>
      </c>
      <c r="P556" s="83">
        <f t="shared" si="6"/>
        <v>77.300682989926543</v>
      </c>
      <c r="Q556" s="1">
        <v>971670</v>
      </c>
      <c r="R556" s="1"/>
      <c r="S556" s="1"/>
      <c r="T556" s="1"/>
      <c r="U556" s="1"/>
      <c r="V556" s="1"/>
      <c r="W556" s="1"/>
      <c r="X556" s="85">
        <f>A!N556-O556</f>
        <v>-8.7500000001455192E-2</v>
      </c>
      <c r="Y556" s="86"/>
    </row>
    <row r="557" spans="1:25" ht="12.5" x14ac:dyDescent="0.25">
      <c r="A557" s="9">
        <v>38549</v>
      </c>
      <c r="B557" s="1">
        <v>2150</v>
      </c>
      <c r="C557" s="1"/>
      <c r="D557" s="1"/>
      <c r="E557" s="1"/>
      <c r="F557" s="1">
        <v>395963</v>
      </c>
      <c r="G557" s="25">
        <f>IF(A!B557&gt;0,G556+A!B557," ")</f>
        <v>63941</v>
      </c>
      <c r="H557" s="1">
        <v>64744</v>
      </c>
      <c r="I557" s="25">
        <f t="shared" si="5"/>
        <v>11538529</v>
      </c>
      <c r="L557" s="83">
        <v>79.599999999999994</v>
      </c>
      <c r="M557" s="83"/>
      <c r="N557" s="87">
        <f>A!$F557*0.0875</f>
        <v>34646.762499999997</v>
      </c>
      <c r="O557" s="1">
        <v>34647</v>
      </c>
      <c r="P557" s="83">
        <f t="shared" si="6"/>
        <v>76.383559979236963</v>
      </c>
      <c r="Q557" s="1">
        <v>1006114</v>
      </c>
      <c r="R557" s="1"/>
      <c r="S557" s="1"/>
      <c r="T557" s="1"/>
      <c r="U557" s="1"/>
      <c r="V557" s="1"/>
      <c r="W557" s="1"/>
      <c r="X557" s="85">
        <f>A!N557-O557</f>
        <v>-0.23750000000291038</v>
      </c>
      <c r="Y557" s="86"/>
    </row>
    <row r="558" spans="1:25" ht="12.5" x14ac:dyDescent="0.25">
      <c r="A558" s="9">
        <v>38556</v>
      </c>
      <c r="B558" s="1">
        <v>2205</v>
      </c>
      <c r="C558" s="1"/>
      <c r="D558" s="1"/>
      <c r="E558" s="1"/>
      <c r="F558" s="1">
        <v>400978</v>
      </c>
      <c r="G558" s="25">
        <f>IF(A!B558&gt;0,G557+A!B558," ")</f>
        <v>66146</v>
      </c>
      <c r="H558" s="1">
        <v>66949</v>
      </c>
      <c r="I558" s="25">
        <f t="shared" si="5"/>
        <v>11939507</v>
      </c>
      <c r="L558" s="83">
        <v>80.3</v>
      </c>
      <c r="M558" s="83"/>
      <c r="N558" s="87">
        <f>A!$F558*0.0875</f>
        <v>35085.574999999997</v>
      </c>
      <c r="O558" s="1">
        <v>34834</v>
      </c>
      <c r="P558" s="83">
        <f t="shared" si="6"/>
        <v>76.795824409522908</v>
      </c>
      <c r="Q558" s="1">
        <v>1041168</v>
      </c>
      <c r="R558" s="1"/>
      <c r="S558" s="1"/>
      <c r="T558" s="1"/>
      <c r="U558" s="1"/>
      <c r="V558" s="1"/>
      <c r="W558" s="1"/>
      <c r="X558" s="85">
        <f>A!N558-O558</f>
        <v>251.57499999999709</v>
      </c>
      <c r="Y558" s="86"/>
    </row>
    <row r="559" spans="1:25" ht="12.5" x14ac:dyDescent="0.25">
      <c r="A559" s="9">
        <v>38563</v>
      </c>
      <c r="B559" s="1">
        <v>2404</v>
      </c>
      <c r="C559" s="1"/>
      <c r="D559" s="1"/>
      <c r="E559" s="1"/>
      <c r="F559" s="1">
        <v>396970</v>
      </c>
      <c r="G559" s="25">
        <f>IF(A!B559&gt;0,G558+A!B559," ")</f>
        <v>68550</v>
      </c>
      <c r="H559" s="1">
        <v>69408</v>
      </c>
      <c r="I559" s="25">
        <f t="shared" si="5"/>
        <v>12336477</v>
      </c>
      <c r="L559" s="83">
        <v>79.7</v>
      </c>
      <c r="M559" s="83"/>
      <c r="N559" s="87">
        <f>A!$F559*0.0875</f>
        <v>34734.875</v>
      </c>
      <c r="O559" s="1">
        <v>34647</v>
      </c>
      <c r="P559" s="83">
        <f t="shared" si="6"/>
        <v>76.383559979236963</v>
      </c>
      <c r="Q559" s="1">
        <v>1075786</v>
      </c>
      <c r="R559" s="1"/>
      <c r="S559" s="1"/>
      <c r="T559" s="1"/>
      <c r="U559" s="1"/>
      <c r="V559" s="1"/>
      <c r="W559" s="1"/>
      <c r="X559" s="85">
        <f>A!N559-O559</f>
        <v>87.875</v>
      </c>
      <c r="Y559" s="86"/>
    </row>
    <row r="560" spans="1:25" ht="12.5" x14ac:dyDescent="0.25">
      <c r="A560" s="9">
        <v>38570</v>
      </c>
      <c r="B560" s="1">
        <v>2411</v>
      </c>
      <c r="C560" s="1"/>
      <c r="D560" s="1"/>
      <c r="E560" s="1"/>
      <c r="F560" s="1">
        <v>357714</v>
      </c>
      <c r="G560" s="25">
        <f>IF(A!B560&gt;0,G559+A!B560," ")</f>
        <v>70961</v>
      </c>
      <c r="H560" s="1">
        <v>71819</v>
      </c>
      <c r="I560" s="25">
        <f t="shared" si="5"/>
        <v>12694191</v>
      </c>
      <c r="L560" s="83">
        <v>75.3</v>
      </c>
      <c r="M560" s="83"/>
      <c r="N560" s="87">
        <f>A!$F560*0.0875</f>
        <v>31299.974999999999</v>
      </c>
      <c r="O560" s="1">
        <v>31300</v>
      </c>
      <c r="P560" s="83">
        <f t="shared" si="6"/>
        <v>69.004688063905007</v>
      </c>
      <c r="Q560" s="1">
        <v>1106917</v>
      </c>
      <c r="R560" s="1"/>
      <c r="S560" s="1"/>
      <c r="T560" s="1"/>
      <c r="U560" s="1"/>
      <c r="V560" s="1"/>
      <c r="W560" s="1"/>
      <c r="X560" s="85">
        <f>A!N560-O560</f>
        <v>-2.5000000001455192E-2</v>
      </c>
      <c r="Y560" s="86"/>
    </row>
    <row r="561" spans="1:25" ht="12.5" x14ac:dyDescent="0.25">
      <c r="A561" s="9">
        <v>38577</v>
      </c>
      <c r="B561" s="1">
        <v>2476</v>
      </c>
      <c r="C561" s="1"/>
      <c r="D561" s="1"/>
      <c r="E561" s="1"/>
      <c r="F561" s="1">
        <v>406670</v>
      </c>
      <c r="G561" s="25">
        <f>IF(A!B561&gt;0,G560+A!B561," ")</f>
        <v>73437</v>
      </c>
      <c r="H561" s="1">
        <v>74295</v>
      </c>
      <c r="I561" s="25">
        <f t="shared" si="5"/>
        <v>13100861</v>
      </c>
      <c r="L561" s="83">
        <v>82</v>
      </c>
      <c r="M561" s="83"/>
      <c r="N561" s="87">
        <f>A!$F561*0.0875</f>
        <v>35583.625</v>
      </c>
      <c r="O561" s="1">
        <v>35583</v>
      </c>
      <c r="P561" s="83">
        <f t="shared" si="6"/>
        <v>78.447086753288559</v>
      </c>
      <c r="Q561" s="1">
        <v>1142320</v>
      </c>
      <c r="R561" s="1"/>
      <c r="S561" s="1"/>
      <c r="T561" s="1"/>
      <c r="U561" s="1"/>
      <c r="V561" s="1"/>
      <c r="W561" s="1"/>
      <c r="X561" s="85">
        <f>A!N561-O561</f>
        <v>0.625</v>
      </c>
      <c r="Y561" s="86"/>
    </row>
    <row r="562" spans="1:25" ht="12.5" x14ac:dyDescent="0.25">
      <c r="A562" s="9">
        <v>38584</v>
      </c>
      <c r="B562" s="1">
        <v>2265</v>
      </c>
      <c r="C562" s="1"/>
      <c r="D562" s="1"/>
      <c r="E562" s="1"/>
      <c r="F562" s="1">
        <v>408632</v>
      </c>
      <c r="G562" s="25">
        <f>IF(A!B562&gt;0,G561+A!B562," ")</f>
        <v>75702</v>
      </c>
      <c r="H562" s="1">
        <v>76560</v>
      </c>
      <c r="I562" s="25">
        <f t="shared" si="5"/>
        <v>13509493</v>
      </c>
      <c r="L562" s="83">
        <v>58.1</v>
      </c>
      <c r="M562" s="83"/>
      <c r="N562" s="87">
        <f>A!$F562*0.0875</f>
        <v>35755.299999999996</v>
      </c>
      <c r="O562" s="1">
        <v>35732</v>
      </c>
      <c r="P562" s="83">
        <f t="shared" si="6"/>
        <v>78.775575523944198</v>
      </c>
      <c r="Q562" s="1">
        <v>1178072</v>
      </c>
      <c r="R562" s="1"/>
      <c r="S562" s="1"/>
      <c r="T562" s="1"/>
      <c r="U562" s="1"/>
      <c r="V562" s="1"/>
      <c r="W562" s="1"/>
      <c r="X562" s="85">
        <f>A!N562-O562</f>
        <v>23.299999999995634</v>
      </c>
      <c r="Y562" s="86"/>
    </row>
    <row r="563" spans="1:25" ht="12.5" x14ac:dyDescent="0.25">
      <c r="A563" s="9">
        <v>38591</v>
      </c>
      <c r="B563" s="1">
        <v>2394</v>
      </c>
      <c r="C563" s="1"/>
      <c r="D563" s="1"/>
      <c r="E563" s="1"/>
      <c r="F563" s="1">
        <v>413413</v>
      </c>
      <c r="G563" s="25">
        <f>IF(A!B563&gt;0,G562+A!B563," ")</f>
        <v>78096</v>
      </c>
      <c r="H563" s="1">
        <v>78954</v>
      </c>
      <c r="I563" s="25">
        <f t="shared" si="5"/>
        <v>13922906</v>
      </c>
      <c r="L563" s="83">
        <v>83.5</v>
      </c>
      <c r="M563" s="83"/>
      <c r="N563" s="87">
        <f>A!$F563*0.0875</f>
        <v>36173.637499999997</v>
      </c>
      <c r="O563" s="1">
        <v>36174</v>
      </c>
      <c r="P563" s="83">
        <f t="shared" si="6"/>
        <v>79.750018722801912</v>
      </c>
      <c r="Q563" s="1">
        <v>1214173</v>
      </c>
      <c r="R563" s="1"/>
      <c r="S563" s="1"/>
      <c r="T563" s="1"/>
      <c r="U563" s="1"/>
      <c r="V563" s="1"/>
      <c r="W563" s="1"/>
      <c r="X563" s="85">
        <f>A!N563-O563</f>
        <v>-0.36250000000291038</v>
      </c>
      <c r="Y563" s="86"/>
    </row>
    <row r="564" spans="1:25" ht="12.5" x14ac:dyDescent="0.25">
      <c r="A564" s="9">
        <v>38598</v>
      </c>
      <c r="B564" s="1">
        <v>2364</v>
      </c>
      <c r="C564" s="1"/>
      <c r="D564" s="1"/>
      <c r="E564" s="1"/>
      <c r="F564" s="1">
        <v>416351</v>
      </c>
      <c r="G564" s="25">
        <f>IF(A!B564&gt;0,G563+A!B564," ")</f>
        <v>80460</v>
      </c>
      <c r="H564" s="1">
        <v>81318</v>
      </c>
      <c r="I564" s="25">
        <f t="shared" si="5"/>
        <v>14339257</v>
      </c>
      <c r="L564" s="83">
        <v>82.5</v>
      </c>
      <c r="M564" s="83"/>
      <c r="N564" s="87">
        <f>A!$F564*0.0875</f>
        <v>36430.712499999994</v>
      </c>
      <c r="O564" s="1">
        <v>36431</v>
      </c>
      <c r="P564" s="83">
        <f t="shared" si="6"/>
        <v>80.316606736617359</v>
      </c>
      <c r="Q564" s="1">
        <v>1250361</v>
      </c>
      <c r="R564" s="1"/>
      <c r="S564" s="1"/>
      <c r="T564" s="1"/>
      <c r="U564" s="1"/>
      <c r="V564" s="1"/>
      <c r="W564" s="1"/>
      <c r="X564" s="85">
        <f>A!N564-O564</f>
        <v>-0.28750000000582077</v>
      </c>
      <c r="Y564" s="86"/>
    </row>
    <row r="565" spans="1:25" ht="12.5" x14ac:dyDescent="0.25">
      <c r="A565" s="9">
        <v>38605</v>
      </c>
      <c r="B565" s="1">
        <v>1857</v>
      </c>
      <c r="C565" s="1"/>
      <c r="D565" s="1"/>
      <c r="E565" s="1"/>
      <c r="F565" s="1">
        <v>348755</v>
      </c>
      <c r="G565" s="25">
        <f>IF(A!B565&gt;0,G564+A!B565," ")</f>
        <v>82317</v>
      </c>
      <c r="H565" s="1">
        <v>83301</v>
      </c>
      <c r="I565" s="25">
        <f t="shared" si="5"/>
        <v>14688012</v>
      </c>
      <c r="L565" s="83">
        <v>70.5</v>
      </c>
      <c r="M565" s="83"/>
      <c r="N565" s="87">
        <f>A!$F565*0.0875</f>
        <v>30516.062499999996</v>
      </c>
      <c r="O565" s="1">
        <v>30528</v>
      </c>
      <c r="P565" s="83">
        <f t="shared" si="6"/>
        <v>67.302719399836803</v>
      </c>
      <c r="Q565" s="1">
        <v>1280794</v>
      </c>
      <c r="R565" s="1"/>
      <c r="S565" s="1"/>
      <c r="T565" s="1"/>
      <c r="U565" s="1"/>
      <c r="V565" s="1"/>
      <c r="W565" s="1"/>
      <c r="X565" s="85">
        <f>A!N565-O565</f>
        <v>-11.937500000003638</v>
      </c>
      <c r="Y565" s="86"/>
    </row>
    <row r="566" spans="1:25" ht="12.5" x14ac:dyDescent="0.25">
      <c r="A566" s="9">
        <v>38612</v>
      </c>
      <c r="B566" s="1">
        <v>2497</v>
      </c>
      <c r="C566" s="1"/>
      <c r="D566" s="1"/>
      <c r="E566" s="1"/>
      <c r="F566" s="1">
        <v>430626</v>
      </c>
      <c r="G566" s="25">
        <f>IF(A!B566&gt;0,G565+A!B566," ")</f>
        <v>84814</v>
      </c>
      <c r="H566" s="1">
        <v>85798</v>
      </c>
      <c r="I566" s="25">
        <f t="shared" si="5"/>
        <v>15118638</v>
      </c>
      <c r="L566" s="83">
        <v>85.8</v>
      </c>
      <c r="M566" s="83"/>
      <c r="N566" s="87">
        <f>A!$F566*0.0875</f>
        <v>37679.774999999994</v>
      </c>
      <c r="O566" s="1">
        <v>37681</v>
      </c>
      <c r="P566" s="83">
        <f t="shared" si="6"/>
        <v>83.072385013929861</v>
      </c>
      <c r="Q566" s="1">
        <v>1318377</v>
      </c>
      <c r="R566" s="1"/>
      <c r="S566" s="1"/>
      <c r="T566" s="1"/>
      <c r="U566" s="1"/>
      <c r="V566" s="1"/>
      <c r="W566" s="1"/>
      <c r="X566" s="85">
        <f>A!N566-O566</f>
        <v>-1.2250000000058208</v>
      </c>
      <c r="Y566" s="86"/>
    </row>
    <row r="567" spans="1:25" ht="12.5" x14ac:dyDescent="0.25">
      <c r="A567" s="9">
        <v>38619</v>
      </c>
      <c r="B567" s="1">
        <v>2442</v>
      </c>
      <c r="C567" s="1"/>
      <c r="D567" s="1"/>
      <c r="E567" s="1"/>
      <c r="F567" s="1">
        <v>419453</v>
      </c>
      <c r="G567" s="25">
        <f>IF(A!B567&gt;0,G566+A!B567," ")</f>
        <v>87256</v>
      </c>
      <c r="H567" s="1">
        <v>88240</v>
      </c>
      <c r="I567" s="25">
        <f t="shared" si="5"/>
        <v>15538091</v>
      </c>
      <c r="L567" s="83">
        <v>58.2</v>
      </c>
      <c r="M567" s="83"/>
      <c r="N567" s="87">
        <f>A!$F567*0.0875</f>
        <v>36702.137499999997</v>
      </c>
      <c r="O567" s="1">
        <v>42450</v>
      </c>
      <c r="P567" s="83">
        <f t="shared" si="6"/>
        <v>93.586230297532495</v>
      </c>
      <c r="Q567" s="1">
        <v>1354826</v>
      </c>
      <c r="R567" s="1"/>
      <c r="S567" s="1"/>
      <c r="T567" s="1"/>
      <c r="U567" s="1"/>
      <c r="V567" s="1"/>
      <c r="W567" s="1"/>
      <c r="X567" s="85">
        <f>A!N567-O567</f>
        <v>-5747.8625000000029</v>
      </c>
      <c r="Y567" s="86"/>
    </row>
    <row r="568" spans="1:25" ht="12.5" x14ac:dyDescent="0.25">
      <c r="A568" s="9">
        <v>38626</v>
      </c>
      <c r="B568" s="1">
        <v>2080</v>
      </c>
      <c r="C568" s="1"/>
      <c r="D568" s="1"/>
      <c r="E568" s="1"/>
      <c r="F568" s="1">
        <v>411009</v>
      </c>
      <c r="G568" s="25">
        <f>IF(A!B568&gt;0,G567+A!B568," ")</f>
        <v>89336</v>
      </c>
      <c r="H568" s="1">
        <v>90499</v>
      </c>
      <c r="I568" s="25">
        <f t="shared" si="5"/>
        <v>15949100</v>
      </c>
      <c r="L568" s="83">
        <v>82.9</v>
      </c>
      <c r="M568" s="83"/>
      <c r="N568" s="87">
        <f>A!$F568*0.0875</f>
        <v>35963.287499999999</v>
      </c>
      <c r="O568" s="1">
        <v>35965</v>
      </c>
      <c r="P568" s="83">
        <f t="shared" si="6"/>
        <v>79.289252594835247</v>
      </c>
      <c r="Q568" s="1">
        <v>1390753</v>
      </c>
      <c r="R568" s="1"/>
      <c r="S568" s="1"/>
      <c r="T568" s="1"/>
      <c r="U568" s="1"/>
      <c r="V568" s="1"/>
      <c r="W568" s="1"/>
      <c r="X568" s="85">
        <f>A!N568-O568</f>
        <v>-1.7125000000014552</v>
      </c>
      <c r="Y568" s="86"/>
    </row>
    <row r="569" spans="1:25" ht="12.5" x14ac:dyDescent="0.25">
      <c r="A569" s="9">
        <v>38633</v>
      </c>
      <c r="B569" s="1">
        <v>2509</v>
      </c>
      <c r="C569" s="1"/>
      <c r="D569" s="1"/>
      <c r="E569" s="1"/>
      <c r="F569" s="1">
        <v>415382</v>
      </c>
      <c r="G569" s="25">
        <f>IF(A!B569&gt;0,G568+A!B569," ")</f>
        <v>91845</v>
      </c>
      <c r="H569" s="1">
        <v>93008</v>
      </c>
      <c r="I569" s="25">
        <f t="shared" si="5"/>
        <v>16364482</v>
      </c>
      <c r="L569" s="83">
        <v>84.4</v>
      </c>
      <c r="M569" s="83"/>
      <c r="N569" s="87">
        <f>A!$F569*0.0875</f>
        <v>36345.924999999996</v>
      </c>
      <c r="O569" s="1">
        <v>36346</v>
      </c>
      <c r="P569" s="83">
        <f t="shared" si="6"/>
        <v>80.129213813760103</v>
      </c>
      <c r="Q569" s="1">
        <v>1426941</v>
      </c>
      <c r="R569" s="1"/>
      <c r="S569" s="1"/>
      <c r="T569" s="1"/>
      <c r="U569" s="1"/>
      <c r="V569" s="1"/>
      <c r="W569" s="1"/>
      <c r="X569" s="85">
        <f>A!N569-O569</f>
        <v>-7.5000000004365575E-2</v>
      </c>
      <c r="Y569" s="86"/>
    </row>
    <row r="570" spans="1:25" ht="12.5" x14ac:dyDescent="0.25">
      <c r="A570" s="9">
        <v>38640</v>
      </c>
      <c r="B570" s="1">
        <v>2102</v>
      </c>
      <c r="C570" s="1"/>
      <c r="D570" s="1"/>
      <c r="E570" s="1"/>
      <c r="F570" s="1">
        <v>348495</v>
      </c>
      <c r="G570" s="25">
        <f>IF(A!B570&gt;0,G569+A!B570," ")</f>
        <v>93947</v>
      </c>
      <c r="H570" s="1">
        <v>95110</v>
      </c>
      <c r="I570" s="25">
        <f t="shared" si="5"/>
        <v>16712977</v>
      </c>
      <c r="L570" s="83">
        <v>77.5</v>
      </c>
      <c r="M570" s="83"/>
      <c r="N570" s="87">
        <f>A!$F570*0.0875</f>
        <v>30493.312499999996</v>
      </c>
      <c r="O570" s="1">
        <v>30493</v>
      </c>
      <c r="P570" s="83">
        <f t="shared" si="6"/>
        <v>67.225557608072052</v>
      </c>
      <c r="Q570" s="1">
        <v>1457374</v>
      </c>
      <c r="R570" s="1"/>
      <c r="S570" s="1"/>
      <c r="T570" s="1"/>
      <c r="U570" s="1"/>
      <c r="V570" s="1"/>
      <c r="W570" s="1"/>
      <c r="X570" s="85">
        <f>A!N570-O570</f>
        <v>0.31249999999636202</v>
      </c>
      <c r="Y570" s="86"/>
    </row>
    <row r="571" spans="1:25" ht="12.5" x14ac:dyDescent="0.25">
      <c r="A571" s="9">
        <v>38647</v>
      </c>
      <c r="B571" s="1">
        <v>2192</v>
      </c>
      <c r="C571" s="1"/>
      <c r="D571" s="1"/>
      <c r="E571" s="1"/>
      <c r="F571" s="1">
        <v>433499</v>
      </c>
      <c r="G571" s="25">
        <f>IF(A!B571&gt;0,G570+A!B571," ")</f>
        <v>96139</v>
      </c>
      <c r="H571" s="1">
        <v>97302</v>
      </c>
      <c r="I571" s="25">
        <f t="shared" si="5"/>
        <v>17146476</v>
      </c>
      <c r="L571" s="83">
        <v>88.3</v>
      </c>
      <c r="M571" s="83"/>
      <c r="N571" s="87">
        <f>A!$F571*0.0875</f>
        <v>37931.162499999999</v>
      </c>
      <c r="O571" s="1">
        <v>37922</v>
      </c>
      <c r="P571" s="83">
        <f t="shared" si="6"/>
        <v>83.603699065795709</v>
      </c>
      <c r="Q571" s="1">
        <v>1495131</v>
      </c>
      <c r="R571" s="1"/>
      <c r="S571" s="1"/>
      <c r="T571" s="1"/>
      <c r="U571" s="1"/>
      <c r="V571" s="1"/>
      <c r="W571" s="1"/>
      <c r="X571" s="85">
        <f>A!N571-O571</f>
        <v>9.1624999999985448</v>
      </c>
      <c r="Y571" s="86"/>
    </row>
    <row r="572" spans="1:25" ht="12.5" x14ac:dyDescent="0.25">
      <c r="A572" s="9">
        <v>38654</v>
      </c>
      <c r="B572" s="1">
        <v>2316</v>
      </c>
      <c r="C572" s="1"/>
      <c r="D572" s="1"/>
      <c r="E572" s="1"/>
      <c r="F572" s="1">
        <v>436965</v>
      </c>
      <c r="G572" s="25">
        <f>IF(A!B572&gt;0,G571+A!B572," ")</f>
        <v>98455</v>
      </c>
      <c r="H572" s="1">
        <v>99618</v>
      </c>
      <c r="I572" s="25">
        <f t="shared" si="5"/>
        <v>17583441</v>
      </c>
      <c r="L572" s="83">
        <v>89.2</v>
      </c>
      <c r="M572" s="83"/>
      <c r="N572" s="87">
        <f>A!$F572*0.0875</f>
        <v>38234.4375</v>
      </c>
      <c r="O572" s="1">
        <v>38234</v>
      </c>
      <c r="P572" s="83">
        <f t="shared" si="6"/>
        <v>84.291541323812908</v>
      </c>
      <c r="Q572" s="1">
        <v>1533238</v>
      </c>
      <c r="R572" s="1"/>
      <c r="S572" s="1"/>
      <c r="T572" s="1"/>
      <c r="U572" s="1"/>
      <c r="V572" s="1"/>
      <c r="W572" s="1"/>
      <c r="X572" s="85">
        <f>A!N572-O572</f>
        <v>0.4375</v>
      </c>
      <c r="Y572" s="86"/>
    </row>
    <row r="573" spans="1:25" ht="12.5" x14ac:dyDescent="0.25">
      <c r="A573" s="9">
        <v>38661</v>
      </c>
      <c r="B573" s="1">
        <v>2193</v>
      </c>
      <c r="C573" s="1"/>
      <c r="D573" s="1"/>
      <c r="E573" s="1"/>
      <c r="F573" s="1">
        <v>436660</v>
      </c>
      <c r="G573" s="25">
        <f>IF(A!B573&gt;0,G572+A!B573," ")</f>
        <v>100648</v>
      </c>
      <c r="H573" s="1">
        <v>101811</v>
      </c>
      <c r="I573" s="25">
        <f t="shared" si="5"/>
        <v>18020101</v>
      </c>
      <c r="L573" s="83">
        <v>87.4</v>
      </c>
      <c r="M573" s="83"/>
      <c r="N573" s="87">
        <f>A!$F573*0.0875</f>
        <v>38207.75</v>
      </c>
      <c r="O573" s="1">
        <v>38208</v>
      </c>
      <c r="P573" s="83">
        <f t="shared" si="6"/>
        <v>84.234221135644802</v>
      </c>
      <c r="Q573" s="1">
        <v>1571344</v>
      </c>
      <c r="R573" s="1"/>
      <c r="S573" s="1"/>
      <c r="T573" s="1"/>
      <c r="U573" s="1"/>
      <c r="V573" s="1"/>
      <c r="W573" s="1"/>
      <c r="X573" s="85">
        <f>A!N573-O573</f>
        <v>-0.25</v>
      </c>
      <c r="Y573" s="86"/>
    </row>
    <row r="574" spans="1:25" ht="12.5" x14ac:dyDescent="0.25">
      <c r="A574" s="9">
        <v>38668</v>
      </c>
      <c r="B574" s="1">
        <v>2123</v>
      </c>
      <c r="C574" s="1"/>
      <c r="D574" s="1"/>
      <c r="E574" s="1"/>
      <c r="F574" s="1">
        <v>416593</v>
      </c>
      <c r="G574" s="25">
        <f>IF(A!B574&gt;0,G573+A!B574," ")</f>
        <v>102771</v>
      </c>
      <c r="H574" s="1">
        <v>103934</v>
      </c>
      <c r="I574" s="25">
        <f t="shared" si="5"/>
        <v>18436694</v>
      </c>
      <c r="L574" s="83">
        <v>83.8</v>
      </c>
      <c r="M574" s="83"/>
      <c r="N574" s="87">
        <f>A!$F574*0.0875</f>
        <v>36451.887499999997</v>
      </c>
      <c r="O574" s="1">
        <v>36452</v>
      </c>
      <c r="P574" s="83">
        <f t="shared" si="6"/>
        <v>80.362903811676205</v>
      </c>
      <c r="Q574" s="1">
        <v>1607619</v>
      </c>
      <c r="R574" s="1"/>
      <c r="S574" s="1"/>
      <c r="T574" s="1"/>
      <c r="U574" s="1"/>
      <c r="V574" s="1"/>
      <c r="W574" s="1"/>
      <c r="X574" s="85">
        <f>A!N574-O574</f>
        <v>-0.11250000000291038</v>
      </c>
      <c r="Y574" s="86"/>
    </row>
    <row r="575" spans="1:25" ht="12.5" x14ac:dyDescent="0.25">
      <c r="A575" s="9">
        <v>38675</v>
      </c>
      <c r="B575" s="1">
        <v>2529</v>
      </c>
      <c r="C575" s="1"/>
      <c r="D575" s="1"/>
      <c r="E575" s="1"/>
      <c r="F575" s="1">
        <v>418444</v>
      </c>
      <c r="G575" s="25">
        <f>IF(A!B575&gt;0,G574+A!B575," ")</f>
        <v>105300</v>
      </c>
      <c r="H575" s="1">
        <v>106463</v>
      </c>
      <c r="I575" s="25">
        <f t="shared" si="5"/>
        <v>18855138</v>
      </c>
      <c r="L575" s="83">
        <v>85.9</v>
      </c>
      <c r="M575" s="83"/>
      <c r="N575" s="87">
        <f>A!$F575*0.0875</f>
        <v>36613.85</v>
      </c>
      <c r="O575" s="1">
        <v>36614</v>
      </c>
      <c r="P575" s="83">
        <f t="shared" si="6"/>
        <v>80.720052676415904</v>
      </c>
      <c r="Q575" s="1">
        <v>1644243</v>
      </c>
      <c r="R575" s="1"/>
      <c r="S575" s="1"/>
      <c r="T575" s="1"/>
      <c r="U575" s="1"/>
      <c r="V575" s="1"/>
      <c r="W575" s="1"/>
      <c r="X575" s="85">
        <f>A!N575-O575</f>
        <v>-0.15000000000145519</v>
      </c>
      <c r="Y575" s="86"/>
    </row>
    <row r="576" spans="1:25" ht="12.5" x14ac:dyDescent="0.25">
      <c r="A576" s="9">
        <v>38682</v>
      </c>
      <c r="B576" s="1">
        <v>2723</v>
      </c>
      <c r="C576" s="1"/>
      <c r="D576" s="1"/>
      <c r="E576" s="1"/>
      <c r="F576" s="1">
        <v>428773</v>
      </c>
      <c r="G576" s="25">
        <f>IF(A!B576&gt;0,G575+A!B576," ")</f>
        <v>108023</v>
      </c>
      <c r="H576" s="1">
        <v>109186</v>
      </c>
      <c r="I576" s="25">
        <f t="shared" si="5"/>
        <v>19283911</v>
      </c>
      <c r="L576" s="83">
        <v>88.1</v>
      </c>
      <c r="M576" s="83"/>
      <c r="N576" s="87">
        <f>A!$F576*0.0875</f>
        <v>37517.637499999997</v>
      </c>
      <c r="O576" s="1">
        <v>37518</v>
      </c>
      <c r="P576" s="83">
        <f t="shared" si="6"/>
        <v>82.713031526568315</v>
      </c>
      <c r="Q576" s="1">
        <v>1681478</v>
      </c>
      <c r="R576" s="1"/>
      <c r="S576" s="1"/>
      <c r="T576" s="1"/>
      <c r="U576" s="1"/>
      <c r="V576" s="1"/>
      <c r="W576" s="1"/>
      <c r="X576" s="85">
        <f>A!N576-O576</f>
        <v>-0.36250000000291038</v>
      </c>
      <c r="Y576" s="86"/>
    </row>
    <row r="577" spans="1:25" ht="12.5" x14ac:dyDescent="0.25">
      <c r="A577" s="9">
        <v>38689</v>
      </c>
      <c r="B577" s="1">
        <v>2438</v>
      </c>
      <c r="C577" s="1"/>
      <c r="D577" s="1"/>
      <c r="E577" s="1"/>
      <c r="F577" s="1">
        <v>434846</v>
      </c>
      <c r="G577" s="25">
        <f>IF(A!B577&gt;0,G576+A!B577," ")</f>
        <v>110461</v>
      </c>
      <c r="H577" s="1">
        <v>111624</v>
      </c>
      <c r="I577" s="25">
        <f t="shared" si="5"/>
        <v>19718757</v>
      </c>
      <c r="L577" s="83">
        <v>85.7</v>
      </c>
      <c r="M577" s="83"/>
      <c r="N577" s="87">
        <f>A!$F577*0.0875</f>
        <v>38049.024999999994</v>
      </c>
      <c r="O577" s="1">
        <v>38049</v>
      </c>
      <c r="P577" s="83">
        <f t="shared" si="6"/>
        <v>83.883686138770656</v>
      </c>
      <c r="Q577" s="1">
        <v>1719497</v>
      </c>
      <c r="R577" s="1"/>
      <c r="S577" s="1"/>
      <c r="T577" s="1"/>
      <c r="U577" s="1"/>
      <c r="V577" s="1"/>
      <c r="W577" s="1"/>
      <c r="X577" s="85">
        <f>A!N577-O577</f>
        <v>2.4999999994179234E-2</v>
      </c>
      <c r="Y577" s="86"/>
    </row>
    <row r="578" spans="1:25" ht="12.5" x14ac:dyDescent="0.25">
      <c r="A578" s="9">
        <v>38696</v>
      </c>
      <c r="B578" s="1">
        <v>2807</v>
      </c>
      <c r="C578" s="1"/>
      <c r="D578" s="1"/>
      <c r="E578" s="1"/>
      <c r="F578" s="1">
        <v>417074</v>
      </c>
      <c r="G578" s="25">
        <f>IF(A!B578&gt;0,G577+A!B578," ")</f>
        <v>113268</v>
      </c>
      <c r="H578" s="1">
        <v>114431</v>
      </c>
      <c r="I578" s="25">
        <f t="shared" si="5"/>
        <v>20135831</v>
      </c>
      <c r="L578" s="83">
        <v>84</v>
      </c>
      <c r="M578" s="83"/>
      <c r="N578" s="87">
        <f>A!$F578*0.0875</f>
        <v>36493.974999999999</v>
      </c>
      <c r="O578" s="1">
        <v>36494</v>
      </c>
      <c r="P578" s="83">
        <f t="shared" si="6"/>
        <v>80.455497961793895</v>
      </c>
      <c r="Q578" s="1">
        <v>1755772</v>
      </c>
      <c r="R578" s="1"/>
      <c r="S578" s="1"/>
      <c r="T578" s="1"/>
      <c r="U578" s="1"/>
      <c r="V578" s="1"/>
      <c r="W578" s="1"/>
      <c r="X578" s="85">
        <f>A!N578-O578</f>
        <v>-2.5000000001455192E-2</v>
      </c>
      <c r="Y578" s="86"/>
    </row>
    <row r="579" spans="1:25" ht="12.5" x14ac:dyDescent="0.25">
      <c r="A579" s="9">
        <v>38703</v>
      </c>
      <c r="B579" s="1">
        <v>2415</v>
      </c>
      <c r="C579" s="1"/>
      <c r="D579" s="1"/>
      <c r="E579" s="1"/>
      <c r="F579" s="1">
        <v>441717</v>
      </c>
      <c r="G579" s="25">
        <f>IF(A!B579&gt;0,G578+A!B579," ")</f>
        <v>115683</v>
      </c>
      <c r="H579" s="1">
        <v>116846</v>
      </c>
      <c r="I579" s="25">
        <f t="shared" si="5"/>
        <v>20577548</v>
      </c>
      <c r="L579" s="83">
        <v>88.6</v>
      </c>
      <c r="M579" s="83"/>
      <c r="N579" s="87">
        <f>A!$F579*0.0875</f>
        <v>38650.237499999996</v>
      </c>
      <c r="O579" s="1">
        <v>38650</v>
      </c>
      <c r="P579" s="83">
        <f t="shared" si="6"/>
        <v>85.208664334502501</v>
      </c>
      <c r="Q579" s="1">
        <v>1800575</v>
      </c>
      <c r="R579" s="1"/>
      <c r="S579" s="1"/>
      <c r="T579" s="1"/>
      <c r="U579" s="1"/>
      <c r="V579" s="1"/>
      <c r="W579" s="1"/>
      <c r="X579" s="85">
        <f>A!N579-O579</f>
        <v>0.23749999999563443</v>
      </c>
      <c r="Y579" s="86"/>
    </row>
    <row r="580" spans="1:25" ht="12.5" x14ac:dyDescent="0.25">
      <c r="A580" s="9">
        <v>38710</v>
      </c>
      <c r="B580" s="1">
        <v>2372</v>
      </c>
      <c r="C580" s="1"/>
      <c r="D580" s="1"/>
      <c r="E580" s="1"/>
      <c r="F580" s="1">
        <v>365703</v>
      </c>
      <c r="G580" s="25">
        <f>IF(A!B580&gt;0,G579+A!B580," ")</f>
        <v>118055</v>
      </c>
      <c r="H580" s="1">
        <v>119218</v>
      </c>
      <c r="I580" s="25">
        <f t="shared" si="5"/>
        <v>20943251</v>
      </c>
      <c r="L580" s="83"/>
      <c r="M580" s="83"/>
      <c r="N580" s="87">
        <f>A!$F580*0.0875</f>
        <v>31999.012499999997</v>
      </c>
      <c r="O580" s="1">
        <v>31999</v>
      </c>
      <c r="P580" s="83">
        <f t="shared" si="6"/>
        <v>70.545719276578154</v>
      </c>
      <c r="Q580" s="1">
        <v>1832600</v>
      </c>
      <c r="R580" s="1"/>
      <c r="S580" s="1"/>
      <c r="T580" s="1"/>
      <c r="U580" s="1"/>
      <c r="V580" s="1"/>
      <c r="W580" s="1"/>
      <c r="X580" s="85">
        <f>A!N580-O580</f>
        <v>1.2499999997089617E-2</v>
      </c>
      <c r="Y580" s="86"/>
    </row>
    <row r="581" spans="1:25" ht="12.5" x14ac:dyDescent="0.25">
      <c r="A581" s="9">
        <v>38717</v>
      </c>
      <c r="B581" s="1">
        <v>1762</v>
      </c>
      <c r="C581" s="1"/>
      <c r="D581" s="1"/>
      <c r="E581" s="1"/>
      <c r="F581" s="1">
        <v>275101</v>
      </c>
      <c r="G581" s="25">
        <f>IF(A!B581&gt;0,G580+A!B581," ")</f>
        <v>119817</v>
      </c>
      <c r="H581" s="1">
        <v>120980</v>
      </c>
      <c r="I581" s="25">
        <f t="shared" si="5"/>
        <v>21218352</v>
      </c>
      <c r="L581" s="83">
        <v>70.099999999999994</v>
      </c>
      <c r="M581" s="83"/>
      <c r="N581" s="87">
        <f>A!$F581*0.0875</f>
        <v>24071.337499999998</v>
      </c>
      <c r="O581" s="1">
        <v>24071</v>
      </c>
      <c r="P581" s="83">
        <f t="shared" si="6"/>
        <v>53.067471130551354</v>
      </c>
      <c r="Q581" s="1">
        <v>1850210</v>
      </c>
      <c r="R581" s="1"/>
      <c r="S581" s="1"/>
      <c r="T581" s="1"/>
      <c r="U581" s="1"/>
      <c r="V581" s="1"/>
      <c r="W581" s="1"/>
      <c r="X581" s="85">
        <f>A!N581-O581</f>
        <v>0.33749999999781721</v>
      </c>
      <c r="Y581" s="86"/>
    </row>
    <row r="582" spans="1:25" ht="12.5" x14ac:dyDescent="0.25">
      <c r="A582" s="9">
        <v>38724</v>
      </c>
      <c r="B582" s="1">
        <v>2028</v>
      </c>
      <c r="C582" s="1"/>
      <c r="D582" s="1"/>
      <c r="E582" s="1"/>
      <c r="F582" s="1">
        <v>353664</v>
      </c>
      <c r="G582" s="25">
        <f>B582</f>
        <v>2028</v>
      </c>
      <c r="I582" s="25">
        <f>F582</f>
        <v>353664</v>
      </c>
      <c r="L582" s="83">
        <v>73.7</v>
      </c>
      <c r="M582" s="83"/>
      <c r="N582" s="87">
        <f>A!$F582*0.0875</f>
        <v>30945.599999999999</v>
      </c>
      <c r="O582" s="1">
        <v>30946</v>
      </c>
      <c r="P582" s="83">
        <f t="shared" si="6"/>
        <v>68.224251655770104</v>
      </c>
      <c r="Q582" s="1">
        <v>30869</v>
      </c>
      <c r="R582" s="1"/>
      <c r="S582" s="1"/>
      <c r="T582" s="1"/>
      <c r="U582" s="1"/>
      <c r="V582" s="1"/>
      <c r="W582" s="1"/>
      <c r="X582" s="85">
        <f>A!N582-O582</f>
        <v>-0.40000000000145519</v>
      </c>
      <c r="Y582" s="86"/>
    </row>
    <row r="583" spans="1:25" ht="12.5" x14ac:dyDescent="0.25">
      <c r="A583" s="9">
        <v>38731</v>
      </c>
      <c r="B583" s="1">
        <v>2028</v>
      </c>
      <c r="C583" s="1"/>
      <c r="D583" s="1"/>
      <c r="E583" s="1"/>
      <c r="F583" s="1">
        <v>459079</v>
      </c>
      <c r="G583" s="25">
        <f>IF(A!B583&gt;0,G582+A!B583," ")</f>
        <v>4056</v>
      </c>
      <c r="H583" s="1">
        <v>4765</v>
      </c>
      <c r="I583" s="25">
        <f t="shared" ref="I583:I621" si="7">IF(F583&gt;0,I582+F583," ")</f>
        <v>812743</v>
      </c>
      <c r="L583" s="83">
        <v>95.7</v>
      </c>
      <c r="M583" s="83"/>
      <c r="N583" s="87">
        <f>A!$F583*0.0875</f>
        <v>40169.412499999999</v>
      </c>
      <c r="O583" s="1">
        <v>40169</v>
      </c>
      <c r="P583" s="83">
        <f t="shared" si="6"/>
        <v>88.557486097092664</v>
      </c>
      <c r="Q583" s="1">
        <v>70806</v>
      </c>
      <c r="R583" s="1"/>
      <c r="S583" s="1"/>
      <c r="T583" s="1"/>
      <c r="U583" s="1"/>
      <c r="V583" s="1"/>
      <c r="W583" s="1"/>
      <c r="X583" s="85">
        <f>A!N583-O583</f>
        <v>0.41249999999854481</v>
      </c>
      <c r="Y583" s="86"/>
    </row>
    <row r="584" spans="1:25" ht="12.5" x14ac:dyDescent="0.25">
      <c r="A584" s="9">
        <v>38738</v>
      </c>
      <c r="B584" s="1">
        <v>2453</v>
      </c>
      <c r="C584" s="1"/>
      <c r="D584" s="1"/>
      <c r="E584" s="1"/>
      <c r="F584" s="1">
        <v>437713</v>
      </c>
      <c r="G584" s="25">
        <f>IF(A!B584&gt;0,G583+A!B584," ")</f>
        <v>6509</v>
      </c>
      <c r="H584" s="1">
        <v>7218</v>
      </c>
      <c r="I584" s="25">
        <f t="shared" si="7"/>
        <v>1250456</v>
      </c>
      <c r="L584" s="83">
        <v>89.5</v>
      </c>
      <c r="M584" s="83"/>
      <c r="N584" s="87">
        <f>A!$F584*0.0875</f>
        <v>38299.887499999997</v>
      </c>
      <c r="O584" s="1">
        <v>38300</v>
      </c>
      <c r="P584" s="83">
        <f t="shared" si="6"/>
        <v>84.437046416855011</v>
      </c>
      <c r="Q584" s="1">
        <v>109087</v>
      </c>
      <c r="R584" s="1"/>
      <c r="S584" s="1"/>
      <c r="T584" s="1"/>
      <c r="U584" s="1"/>
      <c r="V584" s="1"/>
      <c r="W584" s="1"/>
      <c r="X584" s="85">
        <f>A!N584-O584</f>
        <v>-0.11250000000291038</v>
      </c>
      <c r="Y584" s="86"/>
    </row>
    <row r="585" spans="1:25" ht="12.5" x14ac:dyDescent="0.25">
      <c r="A585" s="9">
        <v>38745</v>
      </c>
      <c r="B585" s="1">
        <v>2431</v>
      </c>
      <c r="C585" s="1"/>
      <c r="D585" s="1"/>
      <c r="E585" s="1"/>
      <c r="F585" s="1">
        <v>426272</v>
      </c>
      <c r="G585" s="25">
        <f>IF(A!B585&gt;0,G584+A!B585," ")</f>
        <v>8940</v>
      </c>
      <c r="H585" s="1">
        <v>9649</v>
      </c>
      <c r="I585" s="25">
        <f t="shared" si="7"/>
        <v>1676728</v>
      </c>
      <c r="L585" s="83">
        <v>88.1</v>
      </c>
      <c r="M585" s="83"/>
      <c r="N585" s="87">
        <f>A!$F585*0.0875</f>
        <v>37298.799999999996</v>
      </c>
      <c r="O585" s="1">
        <v>37299</v>
      </c>
      <c r="P585" s="83">
        <f t="shared" si="6"/>
        <v>82.230219172383158</v>
      </c>
      <c r="Q585" s="1">
        <v>146234</v>
      </c>
      <c r="R585" s="1"/>
      <c r="S585" s="1"/>
      <c r="T585" s="1"/>
      <c r="U585" s="1"/>
      <c r="V585" s="1"/>
      <c r="W585" s="1"/>
      <c r="X585" s="85">
        <f>A!N585-O585</f>
        <v>-0.20000000000436557</v>
      </c>
      <c r="Y585" s="86"/>
    </row>
    <row r="586" spans="1:25" ht="12.5" x14ac:dyDescent="0.25">
      <c r="A586" s="9">
        <v>38752</v>
      </c>
      <c r="B586" s="1">
        <v>2599</v>
      </c>
      <c r="C586" s="1"/>
      <c r="D586" s="1"/>
      <c r="E586" s="1"/>
      <c r="F586" s="1">
        <v>415711</v>
      </c>
      <c r="G586" s="25">
        <f>IF(A!B586&gt;0,G585+A!B586," ")</f>
        <v>11539</v>
      </c>
      <c r="H586" s="1">
        <v>12248</v>
      </c>
      <c r="I586" s="25">
        <f t="shared" si="7"/>
        <v>2092439</v>
      </c>
      <c r="L586" s="83">
        <v>85.7</v>
      </c>
      <c r="M586" s="83"/>
      <c r="N586" s="87">
        <f>A!$F586*0.0875</f>
        <v>36374.712499999994</v>
      </c>
      <c r="O586" s="1">
        <v>36375</v>
      </c>
      <c r="P586" s="83">
        <f t="shared" si="6"/>
        <v>80.193147869793762</v>
      </c>
      <c r="Q586" s="1">
        <v>182422</v>
      </c>
      <c r="R586" s="1"/>
      <c r="S586" s="1"/>
      <c r="T586" s="1"/>
      <c r="U586" s="1"/>
      <c r="V586" s="1"/>
      <c r="W586" s="1"/>
      <c r="X586" s="85">
        <f>A!N586-O586</f>
        <v>-0.28750000000582077</v>
      </c>
      <c r="Y586" s="86"/>
    </row>
    <row r="587" spans="1:25" ht="12.5" x14ac:dyDescent="0.25">
      <c r="A587" s="9">
        <v>38759</v>
      </c>
      <c r="B587" s="1">
        <v>2641</v>
      </c>
      <c r="C587" s="1"/>
      <c r="D587" s="1"/>
      <c r="E587" s="1"/>
      <c r="F587" s="1">
        <v>408295</v>
      </c>
      <c r="G587" s="25">
        <f>IF(A!B587&gt;0,G586+A!B587," ")</f>
        <v>14180</v>
      </c>
      <c r="H587" s="1">
        <v>14889</v>
      </c>
      <c r="I587" s="25">
        <f t="shared" si="7"/>
        <v>2500734</v>
      </c>
      <c r="L587" s="83">
        <v>85</v>
      </c>
      <c r="M587" s="83"/>
      <c r="N587" s="87">
        <f>A!$F587*0.0875</f>
        <v>35725.8125</v>
      </c>
      <c r="O587" s="1">
        <v>35726</v>
      </c>
      <c r="P587" s="83">
        <f t="shared" si="6"/>
        <v>78.762347788213106</v>
      </c>
      <c r="Q587" s="1">
        <v>218087</v>
      </c>
      <c r="R587" s="1"/>
      <c r="S587" s="1"/>
      <c r="T587" s="1"/>
      <c r="U587" s="1"/>
      <c r="V587" s="1"/>
      <c r="W587" s="1"/>
      <c r="X587" s="85">
        <f>A!N587-O587</f>
        <v>-0.1875</v>
      </c>
      <c r="Y587" s="86"/>
    </row>
    <row r="588" spans="1:25" ht="12.5" x14ac:dyDescent="0.25">
      <c r="A588" s="9">
        <v>38766</v>
      </c>
      <c r="B588" s="1">
        <v>2759</v>
      </c>
      <c r="C588" s="1"/>
      <c r="D588" s="1"/>
      <c r="E588" s="1"/>
      <c r="F588" s="1">
        <v>416517</v>
      </c>
      <c r="G588" s="25">
        <f>IF(A!B588&gt;0,G587+A!B588," ")</f>
        <v>16939</v>
      </c>
      <c r="H588" s="1">
        <v>17648</v>
      </c>
      <c r="I588" s="25">
        <f t="shared" si="7"/>
        <v>2917251</v>
      </c>
      <c r="L588" s="83">
        <v>85</v>
      </c>
      <c r="M588" s="83"/>
      <c r="N588" s="87">
        <f>A!$F588*0.0875</f>
        <v>36445.237499999996</v>
      </c>
      <c r="O588" s="1">
        <v>36442</v>
      </c>
      <c r="P588" s="83">
        <f t="shared" si="6"/>
        <v>80.340857585457698</v>
      </c>
      <c r="Q588" s="1">
        <v>254362</v>
      </c>
      <c r="R588" s="1"/>
      <c r="S588" s="1"/>
      <c r="T588" s="1"/>
      <c r="U588" s="1"/>
      <c r="V588" s="1"/>
      <c r="W588" s="1"/>
      <c r="X588" s="85">
        <f>A!N588-O588</f>
        <v>3.2374999999956344</v>
      </c>
      <c r="Y588" s="86"/>
    </row>
    <row r="589" spans="1:25" ht="12.5" x14ac:dyDescent="0.25">
      <c r="A589" s="9">
        <v>38773</v>
      </c>
      <c r="B589" s="1">
        <v>2450</v>
      </c>
      <c r="C589" s="1"/>
      <c r="D589" s="1"/>
      <c r="E589" s="1"/>
      <c r="F589" s="1">
        <v>411615</v>
      </c>
      <c r="G589" s="25">
        <f>IF(A!B589&gt;0,G588+A!B589," ")</f>
        <v>19389</v>
      </c>
      <c r="H589" s="1">
        <v>20098</v>
      </c>
      <c r="I589" s="25">
        <f t="shared" si="7"/>
        <v>3328866</v>
      </c>
      <c r="L589" s="83">
        <v>84</v>
      </c>
      <c r="M589" s="83"/>
      <c r="N589" s="87">
        <f>A!$F589*0.0875</f>
        <v>36016.3125</v>
      </c>
      <c r="O589" s="1">
        <v>36035</v>
      </c>
      <c r="P589" s="83">
        <f t="shared" si="6"/>
        <v>79.443576178364751</v>
      </c>
      <c r="Q589" s="1">
        <v>290289</v>
      </c>
      <c r="R589" s="1"/>
      <c r="S589" s="1"/>
      <c r="T589" s="1"/>
      <c r="U589" s="1"/>
      <c r="V589" s="1"/>
      <c r="W589" s="1"/>
      <c r="X589" s="85">
        <f>A!N589-O589</f>
        <v>-18.6875</v>
      </c>
      <c r="Y589" s="86"/>
    </row>
    <row r="590" spans="1:25" ht="12.5" x14ac:dyDescent="0.25">
      <c r="A590" s="9">
        <v>38780</v>
      </c>
      <c r="B590" s="1">
        <v>2460</v>
      </c>
      <c r="C590" s="1"/>
      <c r="D590" s="1"/>
      <c r="E590" s="1"/>
      <c r="F590" s="1">
        <v>413727</v>
      </c>
      <c r="G590" s="25">
        <f>IF(A!B590&gt;0,G589+A!B590," ")</f>
        <v>21849</v>
      </c>
      <c r="H590" s="1">
        <v>22730</v>
      </c>
      <c r="I590" s="25">
        <f t="shared" si="7"/>
        <v>3742593</v>
      </c>
      <c r="L590" s="83">
        <v>84.2</v>
      </c>
      <c r="M590" s="83"/>
      <c r="N590" s="87">
        <f>A!$F590*0.0875</f>
        <v>36201.112499999996</v>
      </c>
      <c r="O590" s="1">
        <v>36201</v>
      </c>
      <c r="P590" s="83">
        <f t="shared" si="6"/>
        <v>79.809543533591849</v>
      </c>
      <c r="Q590" s="1">
        <v>326302</v>
      </c>
      <c r="R590" s="1"/>
      <c r="S590" s="1"/>
      <c r="T590" s="1"/>
      <c r="U590" s="1"/>
      <c r="V590" s="1"/>
      <c r="W590" s="1"/>
      <c r="X590" s="85">
        <f>A!N590-O590</f>
        <v>0.11249999999563443</v>
      </c>
      <c r="Y590" s="86"/>
    </row>
    <row r="591" spans="1:25" ht="12.5" x14ac:dyDescent="0.25">
      <c r="A591" s="9">
        <v>38787</v>
      </c>
      <c r="B591" s="1">
        <v>2391</v>
      </c>
      <c r="C591" s="1"/>
      <c r="D591" s="1"/>
      <c r="E591" s="1"/>
      <c r="F591" s="1">
        <v>413457</v>
      </c>
      <c r="G591" s="25">
        <f>IF(A!B591&gt;0,G590+A!B591," ")</f>
        <v>24240</v>
      </c>
      <c r="H591" s="1">
        <v>25121</v>
      </c>
      <c r="I591" s="25">
        <f t="shared" si="7"/>
        <v>4156050</v>
      </c>
      <c r="L591" s="83">
        <v>84.3</v>
      </c>
      <c r="M591" s="83"/>
      <c r="N591" s="87">
        <f>A!$F591*0.0875</f>
        <v>36177.487499999996</v>
      </c>
      <c r="O591" s="1">
        <v>36179</v>
      </c>
      <c r="P591" s="83">
        <f t="shared" si="6"/>
        <v>79.761041835911158</v>
      </c>
      <c r="Q591" s="1">
        <v>362403</v>
      </c>
      <c r="R591" s="1"/>
      <c r="S591" s="1"/>
      <c r="T591" s="1"/>
      <c r="U591" s="1"/>
      <c r="V591" s="1"/>
      <c r="W591" s="1"/>
      <c r="X591" s="85">
        <f>A!N591-O591</f>
        <v>-1.5125000000043656</v>
      </c>
      <c r="Y591" s="86"/>
    </row>
    <row r="592" spans="1:25" ht="12.5" x14ac:dyDescent="0.25">
      <c r="A592" s="9">
        <v>38794</v>
      </c>
      <c r="B592" s="1">
        <v>2774</v>
      </c>
      <c r="C592" s="1"/>
      <c r="D592" s="1"/>
      <c r="E592" s="1"/>
      <c r="F592" s="1">
        <v>424302</v>
      </c>
      <c r="G592" s="25">
        <f>IF(A!B592&gt;0,G591+A!B592," ")</f>
        <v>27014</v>
      </c>
      <c r="H592" s="1">
        <v>27895</v>
      </c>
      <c r="I592" s="25">
        <f t="shared" si="7"/>
        <v>4580352</v>
      </c>
      <c r="L592" s="83">
        <v>86.2</v>
      </c>
      <c r="M592" s="83"/>
      <c r="N592" s="87">
        <f>A!$F592*0.0875</f>
        <v>37126.424999999996</v>
      </c>
      <c r="O592" s="1">
        <v>37131</v>
      </c>
      <c r="P592" s="83">
        <f t="shared" si="6"/>
        <v>81.859842571912353</v>
      </c>
      <c r="Q592" s="1">
        <v>400750</v>
      </c>
      <c r="R592" s="1"/>
      <c r="S592" s="1"/>
      <c r="T592" s="1"/>
      <c r="U592" s="1"/>
      <c r="V592" s="1"/>
      <c r="W592" s="1"/>
      <c r="X592" s="85">
        <f>A!N592-O592</f>
        <v>-4.5750000000043656</v>
      </c>
      <c r="Y592" s="86"/>
    </row>
    <row r="593" spans="1:25" ht="12.5" x14ac:dyDescent="0.25">
      <c r="A593" s="9">
        <v>38801</v>
      </c>
      <c r="B593" s="1">
        <v>3333</v>
      </c>
      <c r="C593" s="1"/>
      <c r="D593" s="1"/>
      <c r="E593" s="1"/>
      <c r="F593" s="1">
        <v>413330</v>
      </c>
      <c r="G593" s="25">
        <f>IF(A!B593&gt;0,G592+A!B593," ")</f>
        <v>30347</v>
      </c>
      <c r="H593" s="1">
        <v>31228</v>
      </c>
      <c r="I593" s="25">
        <f t="shared" si="7"/>
        <v>4993682</v>
      </c>
      <c r="L593" s="83">
        <v>83.6</v>
      </c>
      <c r="M593" s="83"/>
      <c r="N593" s="87">
        <f>A!$F593*0.0875</f>
        <v>36166.375</v>
      </c>
      <c r="O593" s="1">
        <v>36166</v>
      </c>
      <c r="P593" s="83">
        <f t="shared" si="6"/>
        <v>79.732381741827098</v>
      </c>
      <c r="Q593" s="1">
        <v>436975</v>
      </c>
      <c r="R593" s="1"/>
      <c r="S593" s="1"/>
      <c r="T593" s="1"/>
      <c r="U593" s="1"/>
      <c r="V593" s="1"/>
      <c r="W593" s="1"/>
      <c r="X593" s="85">
        <f>A!N593-O593</f>
        <v>0.375</v>
      </c>
      <c r="Y593" s="86"/>
    </row>
    <row r="594" spans="1:25" ht="12.5" x14ac:dyDescent="0.25">
      <c r="A594" s="9">
        <v>38808</v>
      </c>
      <c r="B594" s="1">
        <v>2853</v>
      </c>
      <c r="C594" s="1"/>
      <c r="D594" s="1"/>
      <c r="E594" s="1"/>
      <c r="F594" s="1">
        <v>413827</v>
      </c>
      <c r="G594" s="25">
        <f>IF(A!B594&gt;0,G593+A!B594," ")</f>
        <v>33200</v>
      </c>
      <c r="H594" s="1">
        <v>34081</v>
      </c>
      <c r="I594" s="25">
        <f t="shared" si="7"/>
        <v>5407509</v>
      </c>
      <c r="L594" s="83">
        <v>83.6</v>
      </c>
      <c r="M594" s="83"/>
      <c r="N594" s="87">
        <f>A!$F594*0.0875</f>
        <v>36209.862499999996</v>
      </c>
      <c r="O594" s="1">
        <v>36210</v>
      </c>
      <c r="P594" s="83">
        <f t="shared" si="6"/>
        <v>79.82938513718851</v>
      </c>
      <c r="Q594" s="1">
        <v>473113</v>
      </c>
      <c r="R594" s="1"/>
      <c r="S594" s="1"/>
      <c r="T594" s="1"/>
      <c r="U594" s="1"/>
      <c r="V594" s="1"/>
      <c r="W594" s="1"/>
      <c r="X594" s="85">
        <f>A!N594-O594</f>
        <v>-0.13750000000436557</v>
      </c>
      <c r="Y594" s="86"/>
    </row>
    <row r="595" spans="1:25" ht="12.5" x14ac:dyDescent="0.25">
      <c r="A595" s="9">
        <v>38815</v>
      </c>
      <c r="B595" s="1">
        <v>2775</v>
      </c>
      <c r="C595" s="1"/>
      <c r="D595" s="1"/>
      <c r="E595" s="1"/>
      <c r="F595" s="1">
        <v>405129</v>
      </c>
      <c r="G595" s="25">
        <f>IF(A!B595&gt;0,G594+A!B595," ")</f>
        <v>35975</v>
      </c>
      <c r="H595" s="1">
        <v>36856</v>
      </c>
      <c r="I595" s="25">
        <f t="shared" si="7"/>
        <v>5812638</v>
      </c>
      <c r="L595" s="83">
        <v>84.5</v>
      </c>
      <c r="M595" s="83"/>
      <c r="N595" s="87">
        <f>A!$F595*0.0875</f>
        <v>35448.787499999999</v>
      </c>
      <c r="O595" s="1">
        <v>35449</v>
      </c>
      <c r="P595" s="83">
        <f t="shared" si="6"/>
        <v>78.151667321960659</v>
      </c>
      <c r="Q595" s="1">
        <v>508638</v>
      </c>
      <c r="R595" s="1"/>
      <c r="S595" s="1"/>
      <c r="T595" s="1"/>
      <c r="U595" s="1"/>
      <c r="V595" s="1"/>
      <c r="W595" s="1"/>
      <c r="X595" s="85">
        <f>A!N595-O595</f>
        <v>-0.21250000000145519</v>
      </c>
      <c r="Y595" s="86"/>
    </row>
    <row r="596" spans="1:25" ht="12.5" x14ac:dyDescent="0.25">
      <c r="A596" s="9">
        <v>38822</v>
      </c>
      <c r="B596" s="1">
        <v>2556</v>
      </c>
      <c r="C596" s="1"/>
      <c r="D596" s="1"/>
      <c r="E596" s="1"/>
      <c r="F596" s="1">
        <v>356994</v>
      </c>
      <c r="G596" s="25">
        <f>IF(A!B596&gt;0,G595+A!B596," ")</f>
        <v>38531</v>
      </c>
      <c r="H596" s="1">
        <v>40330</v>
      </c>
      <c r="I596" s="25">
        <f t="shared" si="7"/>
        <v>6169632</v>
      </c>
      <c r="L596" s="83">
        <v>73.900000000000006</v>
      </c>
      <c r="M596" s="83"/>
      <c r="N596" s="87">
        <f>A!$F596*0.0875</f>
        <v>31236.974999999999</v>
      </c>
      <c r="O596" s="1">
        <v>31245</v>
      </c>
      <c r="P596" s="83">
        <f t="shared" si="6"/>
        <v>68.883433819703257</v>
      </c>
      <c r="Q596" s="1">
        <v>539963</v>
      </c>
      <c r="R596" s="1"/>
      <c r="S596" s="1"/>
      <c r="T596" s="1"/>
      <c r="U596" s="1"/>
      <c r="V596" s="1"/>
      <c r="W596" s="1"/>
      <c r="X596" s="85">
        <f>A!N596-O596</f>
        <v>-8.0250000000014552</v>
      </c>
      <c r="Y596" s="86"/>
    </row>
    <row r="597" spans="1:25" ht="12.5" x14ac:dyDescent="0.25">
      <c r="A597" s="9">
        <v>38829</v>
      </c>
      <c r="B597" s="1">
        <v>2756</v>
      </c>
      <c r="C597" s="1"/>
      <c r="D597" s="1"/>
      <c r="E597" s="1"/>
      <c r="F597" s="1">
        <v>382911</v>
      </c>
      <c r="G597" s="25">
        <f>IF(A!B597&gt;0,G596+A!B597," ")</f>
        <v>41287</v>
      </c>
      <c r="H597" s="1">
        <v>43167</v>
      </c>
      <c r="I597" s="25">
        <f t="shared" si="7"/>
        <v>6552543</v>
      </c>
      <c r="L597" s="83">
        <v>77.8</v>
      </c>
      <c r="M597" s="83"/>
      <c r="N597" s="87">
        <f>A!$F597*0.0875</f>
        <v>33504.712500000001</v>
      </c>
      <c r="O597" s="1">
        <v>33505</v>
      </c>
      <c r="P597" s="83">
        <f t="shared" si="6"/>
        <v>73.865880945084257</v>
      </c>
      <c r="Q597" s="1">
        <v>573388</v>
      </c>
      <c r="R597" s="1"/>
      <c r="S597" s="1"/>
      <c r="T597" s="1"/>
      <c r="U597" s="1"/>
      <c r="V597" s="1"/>
      <c r="W597" s="1"/>
      <c r="X597" s="85">
        <f>A!N597-O597</f>
        <v>-0.28749999999854481</v>
      </c>
      <c r="Y597" s="86"/>
    </row>
    <row r="598" spans="1:25" ht="12.5" x14ac:dyDescent="0.25">
      <c r="A598" s="9">
        <v>38836</v>
      </c>
      <c r="B598" s="1">
        <v>2763</v>
      </c>
      <c r="C598" s="1"/>
      <c r="D598" s="1"/>
      <c r="E598" s="1"/>
      <c r="F598" s="1">
        <v>404349</v>
      </c>
      <c r="G598" s="25">
        <f>IF(A!B598&gt;0,G597+A!B598," ")</f>
        <v>44050</v>
      </c>
      <c r="H598" s="1">
        <v>46011</v>
      </c>
      <c r="I598" s="25">
        <f t="shared" si="7"/>
        <v>6956892</v>
      </c>
      <c r="L598" s="83">
        <v>82.7</v>
      </c>
      <c r="M598" s="83"/>
      <c r="N598" s="87">
        <f>A!$F598*0.0875</f>
        <v>35380.537499999999</v>
      </c>
      <c r="O598" s="1">
        <v>35423</v>
      </c>
      <c r="P598" s="83">
        <f t="shared" si="6"/>
        <v>78.094347133792553</v>
      </c>
      <c r="Q598" s="1">
        <v>608738</v>
      </c>
      <c r="R598" s="1"/>
      <c r="S598" s="1"/>
      <c r="T598" s="1"/>
      <c r="U598" s="1"/>
      <c r="V598" s="1"/>
      <c r="W598" s="1"/>
      <c r="X598" s="85">
        <f>A!N598-O598</f>
        <v>-42.462500000001455</v>
      </c>
      <c r="Y598" s="86"/>
    </row>
    <row r="599" spans="1:25" ht="12.5" x14ac:dyDescent="0.25">
      <c r="A599" s="9">
        <v>38843</v>
      </c>
      <c r="B599" s="1">
        <v>3245</v>
      </c>
      <c r="C599" s="1"/>
      <c r="D599" s="1"/>
      <c r="E599" s="1"/>
      <c r="F599" s="1">
        <v>389673</v>
      </c>
      <c r="G599" s="25">
        <f>IF(A!B599&gt;0,G598+A!B599," ")</f>
        <v>47295</v>
      </c>
      <c r="H599" s="1">
        <v>49365</v>
      </c>
      <c r="I599" s="25">
        <f t="shared" si="7"/>
        <v>7346565</v>
      </c>
      <c r="L599" s="83">
        <v>81.3</v>
      </c>
      <c r="M599" s="83"/>
      <c r="N599" s="87">
        <f>A!$F599*0.0875</f>
        <v>34096.387499999997</v>
      </c>
      <c r="O599" s="1">
        <v>34141</v>
      </c>
      <c r="P599" s="83">
        <f t="shared" si="6"/>
        <v>75.268020932580853</v>
      </c>
      <c r="Q599" s="1">
        <v>642863</v>
      </c>
      <c r="R599" s="1"/>
      <c r="S599" s="1"/>
      <c r="T599" s="1"/>
      <c r="U599" s="1"/>
      <c r="V599" s="1"/>
      <c r="W599" s="1"/>
      <c r="X599" s="85">
        <f>A!N599-O599</f>
        <v>-44.61250000000291</v>
      </c>
      <c r="Y599" s="86"/>
    </row>
    <row r="600" spans="1:25" ht="12.5" x14ac:dyDescent="0.25">
      <c r="A600" s="9">
        <v>38850</v>
      </c>
      <c r="B600" s="1">
        <v>3323</v>
      </c>
      <c r="C600" s="1"/>
      <c r="D600" s="1"/>
      <c r="E600" s="1"/>
      <c r="F600" s="1">
        <v>391888</v>
      </c>
      <c r="G600" s="25">
        <f>IF(A!B600&gt;0,G599+A!B600," ")</f>
        <v>50618</v>
      </c>
      <c r="H600" s="1">
        <v>52736</v>
      </c>
      <c r="I600" s="25">
        <f t="shared" si="7"/>
        <v>7738453</v>
      </c>
      <c r="L600" s="83">
        <v>80.7</v>
      </c>
      <c r="M600" s="83"/>
      <c r="N600" s="87">
        <f>A!$F600*0.0875</f>
        <v>34290.199999999997</v>
      </c>
      <c r="O600" s="1">
        <v>34319</v>
      </c>
      <c r="P600" s="83">
        <f t="shared" si="6"/>
        <v>75.660443759270152</v>
      </c>
      <c r="Q600" s="1">
        <v>677075</v>
      </c>
      <c r="R600" s="1"/>
      <c r="S600" s="1"/>
      <c r="T600" s="1"/>
      <c r="U600" s="1"/>
      <c r="V600" s="1"/>
      <c r="W600" s="1"/>
      <c r="X600" s="85">
        <f>A!N600-O600</f>
        <v>-28.80000000000291</v>
      </c>
      <c r="Y600" s="86"/>
    </row>
    <row r="601" spans="1:25" ht="12.5" x14ac:dyDescent="0.25">
      <c r="A601" s="9">
        <v>38857</v>
      </c>
      <c r="B601" s="1">
        <v>3441</v>
      </c>
      <c r="C601" s="1"/>
      <c r="D601" s="1"/>
      <c r="E601" s="1"/>
      <c r="F601" s="1">
        <v>400348</v>
      </c>
      <c r="G601" s="25">
        <f>IF(A!B601&gt;0,G600+A!B601," ")</f>
        <v>54059</v>
      </c>
      <c r="H601" s="1">
        <v>56226</v>
      </c>
      <c r="I601" s="25">
        <f t="shared" si="7"/>
        <v>8138801</v>
      </c>
      <c r="L601" s="83">
        <v>82.9</v>
      </c>
      <c r="M601" s="83"/>
      <c r="N601" s="87">
        <f>A!$F601*0.0875</f>
        <v>35030.449999999997</v>
      </c>
      <c r="O601" s="1">
        <v>35064</v>
      </c>
      <c r="P601" s="83">
        <f t="shared" ref="P601:P664" si="8">(O601*2204.62262185)/1000000</f>
        <v>77.302887612548389</v>
      </c>
      <c r="Q601" s="1">
        <v>712163</v>
      </c>
      <c r="R601" s="1"/>
      <c r="S601" s="1"/>
      <c r="T601" s="1"/>
      <c r="U601" s="1"/>
      <c r="V601" s="1"/>
      <c r="W601" s="1"/>
      <c r="X601" s="85">
        <f>A!N601-O601</f>
        <v>-33.55000000000291</v>
      </c>
      <c r="Y601" s="86"/>
    </row>
    <row r="602" spans="1:25" ht="12.5" x14ac:dyDescent="0.25">
      <c r="A602" s="9">
        <v>38864</v>
      </c>
      <c r="B602" s="1">
        <v>2789</v>
      </c>
      <c r="C602" s="1"/>
      <c r="D602" s="1"/>
      <c r="E602" s="1"/>
      <c r="F602" s="1">
        <v>333448</v>
      </c>
      <c r="G602" s="25">
        <f>IF(A!B602&gt;0,G601+A!B602," ")</f>
        <v>56848</v>
      </c>
      <c r="H602" s="1">
        <v>59065</v>
      </c>
      <c r="I602" s="25">
        <f t="shared" si="7"/>
        <v>8472249</v>
      </c>
      <c r="L602" s="83">
        <v>74.099999999999994</v>
      </c>
      <c r="M602" s="83"/>
      <c r="N602" s="87">
        <f>A!$F602*0.0875</f>
        <v>29176.699999999997</v>
      </c>
      <c r="O602" s="1">
        <v>29177</v>
      </c>
      <c r="P602" s="83">
        <f t="shared" si="8"/>
        <v>64.324274237717447</v>
      </c>
      <c r="Q602" s="1">
        <v>741300</v>
      </c>
      <c r="R602" s="1"/>
      <c r="S602" s="1"/>
      <c r="T602" s="1"/>
      <c r="U602" s="1"/>
      <c r="V602" s="1"/>
      <c r="W602" s="1"/>
      <c r="X602" s="85">
        <f>A!N602-O602</f>
        <v>-0.30000000000291038</v>
      </c>
      <c r="Y602" s="86"/>
    </row>
    <row r="603" spans="1:25" ht="12.5" x14ac:dyDescent="0.25">
      <c r="A603" s="9">
        <v>38871</v>
      </c>
      <c r="B603" s="1">
        <v>3142</v>
      </c>
      <c r="C603" s="1"/>
      <c r="D603" s="1"/>
      <c r="E603" s="1"/>
      <c r="F603" s="1">
        <v>405594</v>
      </c>
      <c r="G603" s="25">
        <f>IF(A!B603&gt;0,G602+A!B603," ")</f>
        <v>59990</v>
      </c>
      <c r="H603" s="1">
        <v>62023</v>
      </c>
      <c r="I603" s="25">
        <f t="shared" si="7"/>
        <v>8877843</v>
      </c>
      <c r="L603" s="83">
        <v>82.2</v>
      </c>
      <c r="M603" s="83"/>
      <c r="N603" s="87">
        <f>A!$F603*0.0875</f>
        <v>35489.474999999999</v>
      </c>
      <c r="O603" s="1">
        <v>35489</v>
      </c>
      <c r="P603" s="83">
        <f t="shared" si="8"/>
        <v>78.239852226834657</v>
      </c>
      <c r="Q603" s="1">
        <v>776738</v>
      </c>
      <c r="R603" s="1"/>
      <c r="S603" s="1"/>
      <c r="T603" s="1"/>
      <c r="U603" s="1"/>
      <c r="V603" s="1"/>
      <c r="W603" s="1"/>
      <c r="X603" s="85">
        <f>A!N603-O603</f>
        <v>0.47499999999854481</v>
      </c>
      <c r="Y603" s="86"/>
    </row>
    <row r="604" spans="1:25" ht="12.5" x14ac:dyDescent="0.25">
      <c r="A604" s="9">
        <v>38878</v>
      </c>
      <c r="B604" s="1">
        <v>2820</v>
      </c>
      <c r="C604" s="1"/>
      <c r="D604" s="1"/>
      <c r="E604" s="1"/>
      <c r="F604" s="1">
        <v>394658</v>
      </c>
      <c r="G604" s="25">
        <f>IF(A!B604&gt;0,G603+A!B604," ")</f>
        <v>62810</v>
      </c>
      <c r="H604" s="1">
        <v>64984</v>
      </c>
      <c r="I604" s="25">
        <f t="shared" si="7"/>
        <v>9272501</v>
      </c>
      <c r="L604" s="83">
        <v>80.3</v>
      </c>
      <c r="M604" s="83"/>
      <c r="N604" s="87">
        <f>A!$F604*0.0875</f>
        <v>34532.574999999997</v>
      </c>
      <c r="O604" s="1">
        <v>34421</v>
      </c>
      <c r="P604" s="83">
        <f t="shared" si="8"/>
        <v>75.885315266698854</v>
      </c>
      <c r="Q604" s="1">
        <v>811388</v>
      </c>
      <c r="R604" s="1"/>
      <c r="S604" s="1"/>
      <c r="T604" s="1"/>
      <c r="U604" s="1"/>
      <c r="V604" s="1"/>
      <c r="W604" s="1"/>
      <c r="X604" s="85">
        <f>A!N604-O604</f>
        <v>111.57499999999709</v>
      </c>
      <c r="Y604" s="86"/>
    </row>
    <row r="605" spans="1:25" ht="12.5" x14ac:dyDescent="0.25">
      <c r="A605" s="9">
        <v>38885</v>
      </c>
      <c r="B605" s="1">
        <v>3313</v>
      </c>
      <c r="C605" s="1"/>
      <c r="D605" s="1"/>
      <c r="E605" s="1"/>
      <c r="F605" s="1">
        <v>404533</v>
      </c>
      <c r="G605" s="25">
        <f>IF(A!B605&gt;0,G604+A!B605," ")</f>
        <v>66123</v>
      </c>
      <c r="H605" s="1">
        <v>68113</v>
      </c>
      <c r="I605" s="25">
        <f t="shared" si="7"/>
        <v>9677034</v>
      </c>
      <c r="L605" s="83">
        <v>82.1</v>
      </c>
      <c r="M605" s="83"/>
      <c r="N605" s="87">
        <f>A!$F605*0.0875</f>
        <v>35396.637499999997</v>
      </c>
      <c r="O605" s="1">
        <v>35259</v>
      </c>
      <c r="P605" s="83">
        <f t="shared" si="8"/>
        <v>77.732789023809147</v>
      </c>
      <c r="Q605" s="1">
        <v>846738</v>
      </c>
      <c r="R605" s="1"/>
      <c r="S605" s="1"/>
      <c r="T605" s="1"/>
      <c r="U605" s="1"/>
      <c r="V605" s="1"/>
      <c r="W605" s="1"/>
      <c r="X605" s="85">
        <f>A!N605-O605</f>
        <v>137.63749999999709</v>
      </c>
      <c r="Y605" s="86"/>
    </row>
    <row r="606" spans="1:25" ht="12.5" x14ac:dyDescent="0.25">
      <c r="A606" s="9">
        <v>38892</v>
      </c>
      <c r="B606" s="1">
        <v>2667</v>
      </c>
      <c r="C606" s="1"/>
      <c r="D606" s="1"/>
      <c r="E606" s="1"/>
      <c r="F606" s="1">
        <v>378720</v>
      </c>
      <c r="G606" s="25">
        <f>IF(A!B606&gt;0,G605+A!B606," ")</f>
        <v>68790</v>
      </c>
      <c r="H606" s="1">
        <v>70596</v>
      </c>
      <c r="I606" s="25">
        <f t="shared" si="7"/>
        <v>10055754</v>
      </c>
      <c r="L606" s="83">
        <v>77.2</v>
      </c>
      <c r="M606" s="83"/>
      <c r="N606" s="87">
        <f>A!$F606*0.0875</f>
        <v>33138</v>
      </c>
      <c r="O606" s="1">
        <v>32977</v>
      </c>
      <c r="P606" s="83">
        <f t="shared" si="8"/>
        <v>72.701840200747455</v>
      </c>
      <c r="Q606" s="1">
        <v>879813</v>
      </c>
      <c r="R606" s="1"/>
      <c r="S606" s="1"/>
      <c r="T606" s="1"/>
      <c r="U606" s="1"/>
      <c r="V606" s="1"/>
      <c r="W606" s="1"/>
      <c r="X606" s="85">
        <f>A!N606-O606</f>
        <v>161</v>
      </c>
      <c r="Y606" s="86"/>
    </row>
    <row r="607" spans="1:25" ht="12.5" x14ac:dyDescent="0.25">
      <c r="A607" s="9">
        <v>38899</v>
      </c>
      <c r="B607" s="1">
        <v>2287</v>
      </c>
      <c r="C607" s="1"/>
      <c r="D607" s="1"/>
      <c r="E607" s="1"/>
      <c r="F607" s="1">
        <v>330317</v>
      </c>
      <c r="G607" s="25">
        <f>IF(A!B607&gt;0,G606+A!B607," ")</f>
        <v>71077</v>
      </c>
      <c r="H607" s="1">
        <v>72677</v>
      </c>
      <c r="I607" s="25">
        <f t="shared" si="7"/>
        <v>10386071</v>
      </c>
      <c r="L607" s="83">
        <v>77.3</v>
      </c>
      <c r="M607" s="83"/>
      <c r="N607" s="87">
        <f>A!$F607*0.0875</f>
        <v>28902.737499999999</v>
      </c>
      <c r="O607" s="1">
        <v>28903</v>
      </c>
      <c r="P607" s="83">
        <f t="shared" si="8"/>
        <v>63.720207639330553</v>
      </c>
      <c r="Q607" s="1">
        <v>908775</v>
      </c>
      <c r="R607" s="1"/>
      <c r="S607" s="1"/>
      <c r="T607" s="1"/>
      <c r="U607" s="1"/>
      <c r="V607" s="1"/>
      <c r="W607" s="1"/>
      <c r="X607" s="85">
        <f>A!N607-O607</f>
        <v>-0.2625000000007276</v>
      </c>
      <c r="Y607" s="86"/>
    </row>
    <row r="608" spans="1:25" ht="12.5" x14ac:dyDescent="0.25">
      <c r="A608" s="9">
        <v>38906</v>
      </c>
      <c r="B608" s="1">
        <v>2404</v>
      </c>
      <c r="C608" s="1"/>
      <c r="D608" s="1"/>
      <c r="E608" s="1"/>
      <c r="F608" s="1">
        <v>397500</v>
      </c>
      <c r="G608" s="25">
        <f>IF(A!B608&gt;0,G607+A!B608," ")</f>
        <v>73481</v>
      </c>
      <c r="H608" s="1">
        <v>74986</v>
      </c>
      <c r="I608" s="25">
        <f t="shared" si="7"/>
        <v>10783571</v>
      </c>
      <c r="L608" s="83">
        <v>82.9</v>
      </c>
      <c r="M608" s="83"/>
      <c r="N608" s="87">
        <f>A!$F608*0.0875</f>
        <v>34781.25</v>
      </c>
      <c r="O608" s="1">
        <v>34781</v>
      </c>
      <c r="P608" s="83">
        <f t="shared" si="8"/>
        <v>76.67897941056485</v>
      </c>
      <c r="Q608" s="1">
        <v>943513</v>
      </c>
      <c r="R608" s="1"/>
      <c r="S608" s="1"/>
      <c r="T608" s="1"/>
      <c r="U608" s="1"/>
      <c r="V608" s="1"/>
      <c r="W608" s="1"/>
      <c r="X608" s="85">
        <f>A!N608-O608</f>
        <v>0.25</v>
      </c>
      <c r="Y608" s="86"/>
    </row>
    <row r="609" spans="1:25" ht="12.5" x14ac:dyDescent="0.25">
      <c r="A609" s="9">
        <v>38913</v>
      </c>
      <c r="B609" s="1">
        <v>2788</v>
      </c>
      <c r="C609" s="1"/>
      <c r="D609" s="1"/>
      <c r="E609" s="1"/>
      <c r="F609" s="1">
        <v>405337</v>
      </c>
      <c r="G609" s="25">
        <f>IF(A!B609&gt;0,G608+A!B609," ")</f>
        <v>76269</v>
      </c>
      <c r="H609" s="1">
        <v>77679</v>
      </c>
      <c r="I609" s="25">
        <f t="shared" si="7"/>
        <v>11188908</v>
      </c>
      <c r="L609" s="83">
        <v>83.1</v>
      </c>
      <c r="M609" s="83"/>
      <c r="N609" s="87">
        <f>A!$F609*0.0875</f>
        <v>35466.987499999996</v>
      </c>
      <c r="O609" s="1">
        <v>35467</v>
      </c>
      <c r="P609" s="83">
        <f t="shared" si="8"/>
        <v>78.191350529153965</v>
      </c>
      <c r="Q609" s="1">
        <v>979038</v>
      </c>
      <c r="R609" s="1"/>
      <c r="S609" s="1"/>
      <c r="T609" s="1"/>
      <c r="U609" s="1"/>
      <c r="V609" s="1"/>
      <c r="W609" s="1"/>
      <c r="X609" s="85">
        <f>A!N609-O609</f>
        <v>-1.2500000004365575E-2</v>
      </c>
      <c r="Y609" s="86"/>
    </row>
    <row r="610" spans="1:25" ht="12.5" x14ac:dyDescent="0.25">
      <c r="A610" s="9">
        <v>38920</v>
      </c>
      <c r="B610" s="1">
        <v>2660</v>
      </c>
      <c r="C610" s="1"/>
      <c r="D610" s="1"/>
      <c r="E610" s="1"/>
      <c r="F610" s="1">
        <v>402812</v>
      </c>
      <c r="G610" s="25">
        <f>IF(A!B610&gt;0,G609+A!B610," ")</f>
        <v>78929</v>
      </c>
      <c r="H610" s="1">
        <v>80252</v>
      </c>
      <c r="I610" s="25">
        <f t="shared" si="7"/>
        <v>11591720</v>
      </c>
      <c r="L610" s="83">
        <v>81.5</v>
      </c>
      <c r="M610" s="83"/>
      <c r="N610" s="87">
        <f>A!$F610*0.0875</f>
        <v>35246.049999999996</v>
      </c>
      <c r="O610" s="1">
        <v>35246</v>
      </c>
      <c r="P610" s="83">
        <f t="shared" si="8"/>
        <v>77.704128929725101</v>
      </c>
      <c r="Q610" s="1">
        <v>1014125</v>
      </c>
      <c r="R610" s="1"/>
      <c r="S610" s="1"/>
      <c r="T610" s="1"/>
      <c r="U610" s="1"/>
      <c r="V610" s="1"/>
      <c r="W610" s="1"/>
      <c r="X610" s="85">
        <f>A!N610-O610</f>
        <v>4.9999999995634425E-2</v>
      </c>
      <c r="Y610" s="86"/>
    </row>
    <row r="611" spans="1:25" ht="12.5" x14ac:dyDescent="0.25">
      <c r="A611" s="9">
        <v>38927</v>
      </c>
      <c r="B611" s="1">
        <v>2856</v>
      </c>
      <c r="C611" s="1"/>
      <c r="D611" s="1"/>
      <c r="E611" s="1"/>
      <c r="F611" s="1">
        <v>390799</v>
      </c>
      <c r="G611" s="25">
        <f>IF(A!B611&gt;0,G610+A!B611," ")</f>
        <v>81785</v>
      </c>
      <c r="H611" s="1">
        <v>83042</v>
      </c>
      <c r="I611" s="25">
        <f t="shared" si="7"/>
        <v>11982519</v>
      </c>
      <c r="L611" s="83">
        <v>80.7</v>
      </c>
      <c r="M611" s="83"/>
      <c r="N611" s="87">
        <f>A!$F611*0.0875</f>
        <v>34194.912499999999</v>
      </c>
      <c r="O611" s="1">
        <v>34195</v>
      </c>
      <c r="P611" s="83">
        <f t="shared" si="8"/>
        <v>75.387070554160758</v>
      </c>
      <c r="Q611" s="1">
        <v>1048513</v>
      </c>
      <c r="R611" s="1"/>
      <c r="S611" s="1"/>
      <c r="T611" s="1"/>
      <c r="U611" s="1"/>
      <c r="V611" s="1"/>
      <c r="W611" s="1"/>
      <c r="X611" s="85">
        <f>A!N611-O611</f>
        <v>-8.7500000001455192E-2</v>
      </c>
      <c r="Y611" s="86"/>
    </row>
    <row r="612" spans="1:25" ht="12.5" x14ac:dyDescent="0.25">
      <c r="A612" s="9">
        <v>38934</v>
      </c>
      <c r="B612" s="1">
        <v>2933</v>
      </c>
      <c r="C612" s="1"/>
      <c r="D612" s="1"/>
      <c r="E612" s="1"/>
      <c r="F612" s="1">
        <v>396190</v>
      </c>
      <c r="G612" s="25">
        <f>IF(A!B612&gt;0,G611+A!B612," ")</f>
        <v>84718</v>
      </c>
      <c r="H612" s="1">
        <v>85938</v>
      </c>
      <c r="I612" s="25">
        <f t="shared" si="7"/>
        <v>12378709</v>
      </c>
      <c r="L612" s="83">
        <v>82.2</v>
      </c>
      <c r="M612" s="83"/>
      <c r="N612" s="87">
        <f>A!$F612*0.0875</f>
        <v>34666.625</v>
      </c>
      <c r="O612" s="1">
        <v>34667</v>
      </c>
      <c r="P612" s="83">
        <f t="shared" si="8"/>
        <v>76.427652431673962</v>
      </c>
      <c r="Q612" s="1">
        <v>1083250</v>
      </c>
      <c r="R612" s="1"/>
      <c r="S612" s="1"/>
      <c r="T612" s="1"/>
      <c r="U612" s="1"/>
      <c r="V612" s="1"/>
      <c r="W612" s="1"/>
      <c r="X612" s="85">
        <f>A!N612-O612</f>
        <v>-0.375</v>
      </c>
      <c r="Y612" s="86"/>
    </row>
    <row r="613" spans="1:25" ht="12.5" x14ac:dyDescent="0.25">
      <c r="A613" s="9">
        <v>38941</v>
      </c>
      <c r="B613" s="1">
        <v>2583</v>
      </c>
      <c r="C613" s="1"/>
      <c r="D613" s="1"/>
      <c r="E613" s="1"/>
      <c r="F613" s="1">
        <v>355206</v>
      </c>
      <c r="G613" s="25">
        <f>IF(A!B613&gt;0,G612+A!B613," ")</f>
        <v>87301</v>
      </c>
      <c r="H613" s="1">
        <v>88484</v>
      </c>
      <c r="I613" s="25">
        <f t="shared" si="7"/>
        <v>12733915</v>
      </c>
      <c r="L613" s="83">
        <v>74.599999999999994</v>
      </c>
      <c r="M613" s="83"/>
      <c r="N613" s="87">
        <f>A!$F613*0.0875</f>
        <v>31080.524999999998</v>
      </c>
      <c r="O613" s="1">
        <v>31081</v>
      </c>
      <c r="P613" s="83">
        <f t="shared" si="8"/>
        <v>68.521875709719851</v>
      </c>
      <c r="Q613" s="1">
        <v>1114225</v>
      </c>
      <c r="R613" s="1"/>
      <c r="S613" s="1"/>
      <c r="T613" s="1"/>
      <c r="U613" s="1"/>
      <c r="V613" s="1"/>
      <c r="W613" s="1"/>
      <c r="X613" s="85">
        <f>A!N613-O613</f>
        <v>-0.47500000000218279</v>
      </c>
      <c r="Y613" s="86"/>
    </row>
    <row r="614" spans="1:25" ht="12.5" x14ac:dyDescent="0.25">
      <c r="A614" s="9">
        <v>38948</v>
      </c>
      <c r="B614" s="1">
        <v>2779</v>
      </c>
      <c r="C614" s="1"/>
      <c r="D614" s="1"/>
      <c r="E614" s="1"/>
      <c r="F614" s="1">
        <v>402326</v>
      </c>
      <c r="G614" s="25">
        <f>IF(A!B614&gt;0,G613+A!B614," ")</f>
        <v>90080</v>
      </c>
      <c r="H614" s="1">
        <v>91226</v>
      </c>
      <c r="I614" s="25">
        <f t="shared" si="7"/>
        <v>13136241</v>
      </c>
      <c r="L614" s="83">
        <v>82.6</v>
      </c>
      <c r="M614" s="83"/>
      <c r="N614" s="87">
        <f>A!$F614*0.0875</f>
        <v>35203.524999999994</v>
      </c>
      <c r="O614" s="1">
        <v>35204</v>
      </c>
      <c r="P614" s="83">
        <f t="shared" si="8"/>
        <v>77.611534779607396</v>
      </c>
      <c r="Q614" s="1">
        <v>1149400</v>
      </c>
      <c r="R614" s="1"/>
      <c r="S614" s="1"/>
      <c r="T614" s="1"/>
      <c r="U614" s="1"/>
      <c r="V614" s="1"/>
      <c r="W614" s="1"/>
      <c r="X614" s="85">
        <f>A!N614-O614</f>
        <v>-0.47500000000582077</v>
      </c>
      <c r="Y614" s="86"/>
    </row>
    <row r="615" spans="1:25" ht="12.5" x14ac:dyDescent="0.25">
      <c r="A615" s="9">
        <v>38955</v>
      </c>
      <c r="B615" s="1">
        <v>2680</v>
      </c>
      <c r="C615" s="1"/>
      <c r="D615" s="1"/>
      <c r="E615" s="1"/>
      <c r="F615" s="1">
        <v>405455</v>
      </c>
      <c r="G615" s="25">
        <f>IF(A!B615&gt;0,G614+A!B615," ")</f>
        <v>92760</v>
      </c>
      <c r="H615" s="1">
        <v>93870</v>
      </c>
      <c r="I615" s="25">
        <f t="shared" si="7"/>
        <v>13541696</v>
      </c>
      <c r="L615" s="83">
        <v>82.4</v>
      </c>
      <c r="M615" s="83"/>
      <c r="N615" s="87">
        <f>A!$F615*0.0875</f>
        <v>35477.3125</v>
      </c>
      <c r="O615" s="1">
        <v>35373</v>
      </c>
      <c r="P615" s="83">
        <f t="shared" si="8"/>
        <v>77.984116002700048</v>
      </c>
      <c r="Q615" s="1">
        <v>1184838</v>
      </c>
      <c r="R615" s="1"/>
      <c r="S615" s="1"/>
      <c r="T615" s="1"/>
      <c r="U615" s="1"/>
      <c r="V615" s="1"/>
      <c r="W615" s="1"/>
      <c r="X615" s="85">
        <f>A!N615-O615</f>
        <v>104.3125</v>
      </c>
      <c r="Y615" s="86"/>
    </row>
    <row r="616" spans="1:25" ht="12.5" x14ac:dyDescent="0.25">
      <c r="A616" s="9">
        <v>38962</v>
      </c>
      <c r="B616" s="1">
        <v>2729</v>
      </c>
      <c r="C616" s="1"/>
      <c r="D616" s="1"/>
      <c r="E616" s="1"/>
      <c r="F616" s="1">
        <v>409350</v>
      </c>
      <c r="G616" s="25">
        <f>IF(A!B616&gt;0,G615+A!B616," ")</f>
        <v>95489</v>
      </c>
      <c r="H616" s="89">
        <f>H615+B616</f>
        <v>96599</v>
      </c>
      <c r="I616" s="25">
        <f t="shared" si="7"/>
        <v>13951046</v>
      </c>
      <c r="L616" s="83">
        <v>83.4</v>
      </c>
      <c r="M616" s="83"/>
      <c r="N616" s="87">
        <f>A!$F616*0.0875</f>
        <v>35818.125</v>
      </c>
      <c r="O616" s="1">
        <v>35794</v>
      </c>
      <c r="P616" s="83">
        <f t="shared" si="8"/>
        <v>78.912262126498902</v>
      </c>
      <c r="Q616" s="1">
        <v>1220713</v>
      </c>
      <c r="R616" s="1"/>
      <c r="S616" s="1"/>
      <c r="T616" s="1"/>
      <c r="U616" s="1"/>
      <c r="V616" s="1"/>
      <c r="W616" s="1"/>
      <c r="X616" s="85">
        <f>A!N616-O616</f>
        <v>24.125</v>
      </c>
      <c r="Y616" s="86"/>
    </row>
    <row r="617" spans="1:25" ht="12.5" x14ac:dyDescent="0.25">
      <c r="A617" s="9">
        <v>38969</v>
      </c>
      <c r="B617" s="1">
        <v>2662</v>
      </c>
      <c r="C617" s="1"/>
      <c r="D617" s="1"/>
      <c r="E617" s="1"/>
      <c r="F617" s="1">
        <v>337445</v>
      </c>
      <c r="G617" s="25">
        <f>IF(A!B617&gt;0,G616+A!B617," ")</f>
        <v>98151</v>
      </c>
      <c r="H617" s="1">
        <v>98593</v>
      </c>
      <c r="I617" s="25">
        <f t="shared" si="7"/>
        <v>14288491</v>
      </c>
      <c r="L617" s="83">
        <v>71</v>
      </c>
      <c r="M617" s="83"/>
      <c r="N617" s="87">
        <f>A!$F617*0.0875</f>
        <v>29526.437499999996</v>
      </c>
      <c r="O617" s="1">
        <v>29646</v>
      </c>
      <c r="P617" s="83">
        <f t="shared" si="8"/>
        <v>65.358242247365098</v>
      </c>
      <c r="Q617" s="1">
        <v>1250200</v>
      </c>
      <c r="R617" s="1"/>
      <c r="S617" s="1"/>
      <c r="T617" s="1"/>
      <c r="U617" s="1"/>
      <c r="V617" s="1"/>
      <c r="W617" s="1"/>
      <c r="X617" s="85">
        <f>A!N617-O617</f>
        <v>-119.56250000000364</v>
      </c>
      <c r="Y617" s="86"/>
    </row>
    <row r="618" spans="1:25" ht="12.5" x14ac:dyDescent="0.25">
      <c r="A618" s="9">
        <v>38976</v>
      </c>
      <c r="B618" s="1">
        <v>2954</v>
      </c>
      <c r="C618" s="1"/>
      <c r="D618" s="1"/>
      <c r="E618" s="1"/>
      <c r="F618" s="1">
        <v>419596</v>
      </c>
      <c r="G618" s="25">
        <f>IF(A!B618&gt;0,G617+A!B618," ")</f>
        <v>101105</v>
      </c>
      <c r="H618" s="1">
        <v>101213</v>
      </c>
      <c r="I618" s="25">
        <f t="shared" si="7"/>
        <v>14708087</v>
      </c>
      <c r="L618" s="83">
        <v>84.7</v>
      </c>
      <c r="M618" s="83"/>
      <c r="N618" s="87">
        <f>A!$F618*0.0875</f>
        <v>36714.649999999994</v>
      </c>
      <c r="O618" s="1">
        <v>36699</v>
      </c>
      <c r="P618" s="83">
        <f t="shared" si="8"/>
        <v>80.90744559927316</v>
      </c>
      <c r="Q618" s="1">
        <v>1287038</v>
      </c>
      <c r="R618" s="1"/>
      <c r="S618" s="1"/>
      <c r="T618" s="1"/>
      <c r="U618" s="1"/>
      <c r="V618" s="1"/>
      <c r="W618" s="1"/>
      <c r="X618" s="85">
        <f>A!N618-O618</f>
        <v>15.649999999994179</v>
      </c>
      <c r="Y618" s="86"/>
    </row>
    <row r="619" spans="1:25" ht="12.5" x14ac:dyDescent="0.25">
      <c r="A619" s="9">
        <v>38983</v>
      </c>
      <c r="B619" s="1">
        <v>2999</v>
      </c>
      <c r="C619" s="1"/>
      <c r="D619" s="1"/>
      <c r="E619" s="1"/>
      <c r="F619" s="1">
        <v>417393</v>
      </c>
      <c r="G619" s="25">
        <f>IF(A!B619&gt;0,G618+A!B619," ")</f>
        <v>104104</v>
      </c>
      <c r="H619" s="1">
        <v>103878</v>
      </c>
      <c r="I619" s="25">
        <f t="shared" si="7"/>
        <v>15125480</v>
      </c>
      <c r="L619" s="83">
        <v>85.2</v>
      </c>
      <c r="M619" s="83"/>
      <c r="N619" s="87">
        <f>A!$F619*0.0875</f>
        <v>36521.887499999997</v>
      </c>
      <c r="O619" s="1">
        <v>36522</v>
      </c>
      <c r="P619" s="83">
        <f t="shared" si="8"/>
        <v>80.517227395205708</v>
      </c>
      <c r="Q619" s="1">
        <v>1323525</v>
      </c>
      <c r="R619" s="1"/>
      <c r="S619" s="1"/>
      <c r="T619" s="1"/>
      <c r="U619" s="1"/>
      <c r="V619" s="1"/>
      <c r="W619" s="1"/>
      <c r="X619" s="85">
        <f>A!N619-O619</f>
        <v>-0.11250000000291038</v>
      </c>
      <c r="Y619" s="86"/>
    </row>
    <row r="620" spans="1:25" ht="12.5" x14ac:dyDescent="0.25">
      <c r="A620" s="9">
        <v>38990</v>
      </c>
      <c r="B620" s="1">
        <v>2925</v>
      </c>
      <c r="C620" s="1"/>
      <c r="D620" s="1"/>
      <c r="E620" s="1"/>
      <c r="F620" s="1">
        <v>420166</v>
      </c>
      <c r="G620" s="25">
        <f>IF(A!B620&gt;0,G619+A!B620," ")</f>
        <v>107029</v>
      </c>
      <c r="H620" s="1">
        <v>106470</v>
      </c>
      <c r="I620" s="25">
        <f t="shared" si="7"/>
        <v>15545646</v>
      </c>
      <c r="L620" s="83">
        <v>75</v>
      </c>
      <c r="M620" s="83"/>
      <c r="N620" s="87">
        <f>A!$F620*0.0875</f>
        <v>36764.524999999994</v>
      </c>
      <c r="O620" s="1">
        <v>36765</v>
      </c>
      <c r="P620" s="83">
        <f t="shared" si="8"/>
        <v>81.05295069231525</v>
      </c>
      <c r="Q620" s="1">
        <v>1360188</v>
      </c>
      <c r="R620" s="1"/>
      <c r="S620" s="1"/>
      <c r="T620" s="1"/>
      <c r="U620" s="1"/>
      <c r="V620" s="1"/>
      <c r="W620" s="1"/>
      <c r="X620" s="85">
        <f>A!N620-O620</f>
        <v>-0.47500000000582077</v>
      </c>
      <c r="Y620" s="86"/>
    </row>
    <row r="621" spans="1:25" ht="12.5" x14ac:dyDescent="0.25">
      <c r="A621" s="9">
        <v>38997</v>
      </c>
      <c r="B621" s="1">
        <v>2663</v>
      </c>
      <c r="C621" s="1"/>
      <c r="D621" s="1"/>
      <c r="E621" s="1"/>
      <c r="F621" s="1">
        <v>419416</v>
      </c>
      <c r="G621" s="25">
        <f>IF(A!B621&gt;0,G620+A!B621," ")</f>
        <v>109692</v>
      </c>
      <c r="H621" s="1">
        <v>108860</v>
      </c>
      <c r="I621" s="25">
        <f t="shared" si="7"/>
        <v>15965062</v>
      </c>
      <c r="L621" s="83">
        <v>87.4</v>
      </c>
      <c r="M621" s="83"/>
      <c r="N621" s="87">
        <f>A!$F621*0.0875</f>
        <v>36698.899999999994</v>
      </c>
      <c r="O621" s="1">
        <v>36700</v>
      </c>
      <c r="P621" s="83">
        <f t="shared" si="8"/>
        <v>80.909650221895006</v>
      </c>
      <c r="Q621" s="1">
        <v>1396938</v>
      </c>
      <c r="R621" s="1"/>
      <c r="S621" s="1"/>
      <c r="T621" s="1"/>
      <c r="U621" s="1"/>
      <c r="V621" s="1"/>
      <c r="W621" s="1"/>
      <c r="X621" s="85">
        <f>A!N621-O621</f>
        <v>-1.1000000000058208</v>
      </c>
      <c r="Y621" s="86"/>
    </row>
    <row r="622" spans="1:25" ht="12.5" x14ac:dyDescent="0.25">
      <c r="A622" s="9">
        <v>39004</v>
      </c>
      <c r="B622" s="1">
        <v>2215</v>
      </c>
      <c r="C622" s="1"/>
      <c r="D622" s="1"/>
      <c r="E622" s="1"/>
      <c r="F622" s="1">
        <v>341619</v>
      </c>
      <c r="G622" s="25">
        <f>IF(A!B622&gt;0,G621+A!B622," ")</f>
        <v>111907</v>
      </c>
      <c r="H622" s="1">
        <f>H623-B623</f>
        <v>110531</v>
      </c>
      <c r="I622" s="25">
        <v>16306681</v>
      </c>
      <c r="L622" s="83">
        <v>74.3</v>
      </c>
      <c r="M622" s="83"/>
      <c r="N622" s="87">
        <f>A!$F622*0.0875</f>
        <v>29891.662499999999</v>
      </c>
      <c r="O622" s="1">
        <v>30814</v>
      </c>
      <c r="P622" s="83">
        <f t="shared" si="8"/>
        <v>67.933241469685896</v>
      </c>
      <c r="Q622" s="1">
        <v>1426775</v>
      </c>
      <c r="R622" s="1"/>
      <c r="S622" s="1"/>
      <c r="T622" s="1"/>
      <c r="U622" s="1"/>
      <c r="V622" s="1"/>
      <c r="W622" s="1"/>
      <c r="X622" s="85">
        <f>A!N622-O622</f>
        <v>-922.33750000000146</v>
      </c>
      <c r="Y622" s="86"/>
    </row>
    <row r="623" spans="1:25" ht="12.5" x14ac:dyDescent="0.25">
      <c r="A623" s="9">
        <v>39011</v>
      </c>
      <c r="B623" s="1">
        <v>2760</v>
      </c>
      <c r="C623" s="1"/>
      <c r="D623" s="1"/>
      <c r="E623" s="1"/>
      <c r="F623" s="1">
        <v>417947</v>
      </c>
      <c r="G623" s="25">
        <f>IF(A!B623&gt;0,G622+A!B623," ")</f>
        <v>114667</v>
      </c>
      <c r="H623" s="1">
        <v>113291</v>
      </c>
      <c r="I623" s="25">
        <v>16724628</v>
      </c>
      <c r="L623" s="83">
        <v>84.1</v>
      </c>
      <c r="M623" s="83"/>
      <c r="N623" s="87">
        <f>A!$F623*0.0875</f>
        <v>36570.362499999996</v>
      </c>
      <c r="O623" s="1">
        <v>36397</v>
      </c>
      <c r="P623" s="83">
        <f t="shared" si="8"/>
        <v>80.241649567474454</v>
      </c>
      <c r="Q623" s="1">
        <v>1463350</v>
      </c>
      <c r="R623" s="1"/>
      <c r="S623" s="1"/>
      <c r="T623" s="1"/>
      <c r="U623" s="1"/>
      <c r="V623" s="1"/>
      <c r="W623" s="1"/>
      <c r="X623" s="85">
        <f>A!N623-O623</f>
        <v>173.36249999999563</v>
      </c>
      <c r="Y623" s="86"/>
    </row>
    <row r="624" spans="1:25" ht="12.5" x14ac:dyDescent="0.25">
      <c r="A624" s="9">
        <v>39018</v>
      </c>
      <c r="B624" s="1">
        <v>2516</v>
      </c>
      <c r="C624" s="1"/>
      <c r="D624" s="1"/>
      <c r="E624" s="1"/>
      <c r="F624" s="1">
        <v>423321</v>
      </c>
      <c r="G624" s="25">
        <f>IF(A!B624&gt;0,G623+A!B624," ")</f>
        <v>117183</v>
      </c>
      <c r="H624" s="1">
        <v>115548</v>
      </c>
      <c r="I624" s="25">
        <v>17147949</v>
      </c>
      <c r="L624" s="83">
        <v>88.6</v>
      </c>
      <c r="M624" s="83"/>
      <c r="N624" s="87">
        <f>A!$F624*0.0875</f>
        <v>37040.587499999994</v>
      </c>
      <c r="O624" s="1">
        <v>37041</v>
      </c>
      <c r="P624" s="83">
        <f t="shared" si="8"/>
        <v>81.66142653594585</v>
      </c>
      <c r="Q624" s="1">
        <v>1500538</v>
      </c>
      <c r="R624" s="1"/>
      <c r="S624" s="1"/>
      <c r="T624" s="1"/>
      <c r="U624" s="1"/>
      <c r="V624" s="1"/>
      <c r="W624" s="1"/>
      <c r="X624" s="85">
        <f>A!N624-O624</f>
        <v>-0.41250000000582077</v>
      </c>
      <c r="Y624" s="86"/>
    </row>
    <row r="625" spans="1:25" ht="12.5" x14ac:dyDescent="0.25">
      <c r="A625" s="9">
        <v>39025</v>
      </c>
      <c r="B625" s="1">
        <v>2760</v>
      </c>
      <c r="C625" s="1"/>
      <c r="D625" s="1"/>
      <c r="E625" s="1"/>
      <c r="F625" s="1">
        <v>422282</v>
      </c>
      <c r="G625" s="25">
        <f>IF(A!B625&gt;0,G624+A!B625," ")</f>
        <v>119943</v>
      </c>
      <c r="H625" s="1">
        <v>117877</v>
      </c>
      <c r="I625" s="25">
        <v>17570231</v>
      </c>
      <c r="L625" s="83">
        <v>87.3</v>
      </c>
      <c r="M625" s="83"/>
      <c r="N625" s="87">
        <f>A!$F625*0.0875</f>
        <v>36949.674999999996</v>
      </c>
      <c r="O625" s="1">
        <v>36940</v>
      </c>
      <c r="P625" s="83">
        <f t="shared" si="8"/>
        <v>81.438759651139009</v>
      </c>
      <c r="Q625" s="1">
        <v>1537375</v>
      </c>
      <c r="R625" s="1"/>
      <c r="S625" s="1"/>
      <c r="T625" s="1"/>
      <c r="U625" s="1"/>
      <c r="V625" s="1"/>
      <c r="W625" s="1"/>
      <c r="X625" s="85">
        <f>A!N625-O625</f>
        <v>9.6749999999956344</v>
      </c>
      <c r="Y625" s="86"/>
    </row>
    <row r="626" spans="1:25" ht="12.5" x14ac:dyDescent="0.25">
      <c r="A626" s="9">
        <v>39032</v>
      </c>
      <c r="B626" s="1">
        <v>2557</v>
      </c>
      <c r="C626" s="1"/>
      <c r="D626" s="1"/>
      <c r="E626" s="1"/>
      <c r="F626" s="1">
        <v>415267</v>
      </c>
      <c r="G626" s="25">
        <f>IF(A!B626&gt;0,G625+A!B626," ")</f>
        <v>122500</v>
      </c>
      <c r="H626" s="1">
        <v>120205</v>
      </c>
      <c r="I626" s="25">
        <f t="shared" ref="I626:I633" si="9">IF(F626&gt;0,I625+F626," ")</f>
        <v>17985498</v>
      </c>
      <c r="L626" s="83">
        <v>85.1</v>
      </c>
      <c r="M626" s="83"/>
      <c r="N626" s="87">
        <f>A!$F626*0.0875</f>
        <v>36335.862499999996</v>
      </c>
      <c r="O626" s="1">
        <v>36338</v>
      </c>
      <c r="P626" s="83">
        <f t="shared" si="8"/>
        <v>80.111576832785303</v>
      </c>
      <c r="Q626" s="1">
        <v>1573775</v>
      </c>
      <c r="R626" s="1"/>
      <c r="S626" s="1"/>
      <c r="T626" s="1"/>
      <c r="U626" s="1"/>
      <c r="V626" s="1"/>
      <c r="W626" s="1"/>
      <c r="X626" s="85">
        <f>A!N626-O626</f>
        <v>-2.1375000000043656</v>
      </c>
      <c r="Y626" s="86"/>
    </row>
    <row r="627" spans="1:25" ht="12.5" x14ac:dyDescent="0.25">
      <c r="A627" s="9">
        <v>39039</v>
      </c>
      <c r="B627" s="1">
        <v>2678</v>
      </c>
      <c r="C627" s="1"/>
      <c r="D627" s="1"/>
      <c r="E627" s="1"/>
      <c r="F627" s="1">
        <v>418700</v>
      </c>
      <c r="G627" s="25">
        <f>IF(A!B627&gt;0,G626+A!B627," ")</f>
        <v>125178</v>
      </c>
      <c r="H627" s="1">
        <v>122653</v>
      </c>
      <c r="I627" s="25">
        <f t="shared" si="9"/>
        <v>18404198</v>
      </c>
      <c r="L627" s="83">
        <v>87.4</v>
      </c>
      <c r="M627" s="83"/>
      <c r="N627" s="87">
        <f>A!$F627*0.0875</f>
        <v>36636.25</v>
      </c>
      <c r="O627" s="1">
        <v>36636</v>
      </c>
      <c r="P627" s="83">
        <f t="shared" si="8"/>
        <v>80.768554374096595</v>
      </c>
      <c r="Q627" s="1">
        <v>1610350</v>
      </c>
      <c r="R627" s="1"/>
      <c r="S627" s="1"/>
      <c r="T627" s="1"/>
      <c r="U627" s="1"/>
      <c r="V627" s="1"/>
      <c r="W627" s="1"/>
      <c r="X627" s="85">
        <f>A!N627-O627</f>
        <v>0.25</v>
      </c>
      <c r="Y627" s="86"/>
    </row>
    <row r="628" spans="1:25" ht="12.5" x14ac:dyDescent="0.25">
      <c r="A628" s="9">
        <v>39046</v>
      </c>
      <c r="B628" s="1">
        <v>2835</v>
      </c>
      <c r="C628" s="1"/>
      <c r="D628" s="1"/>
      <c r="E628" s="1"/>
      <c r="F628" s="1">
        <v>420174</v>
      </c>
      <c r="G628" s="25">
        <f>IF(A!B628&gt;0,G627+A!B628," ")</f>
        <v>128013</v>
      </c>
      <c r="H628" s="1">
        <v>125061</v>
      </c>
      <c r="I628" s="25">
        <f t="shared" si="9"/>
        <v>18824372</v>
      </c>
      <c r="L628" s="83">
        <v>88.2</v>
      </c>
      <c r="M628" s="83"/>
      <c r="N628" s="87">
        <f>A!$F628*0.0875</f>
        <v>36765.224999999999</v>
      </c>
      <c r="O628" s="1">
        <v>36765</v>
      </c>
      <c r="P628" s="83">
        <f t="shared" si="8"/>
        <v>81.05295069231525</v>
      </c>
      <c r="Q628" s="1">
        <v>1647100</v>
      </c>
      <c r="R628" s="1"/>
      <c r="S628" s="1"/>
      <c r="T628" s="1"/>
      <c r="U628" s="1"/>
      <c r="V628" s="1"/>
      <c r="W628" s="1"/>
      <c r="X628" s="85">
        <f>A!N628-O628</f>
        <v>0.22499999999854481</v>
      </c>
      <c r="Y628" s="86"/>
    </row>
    <row r="629" spans="1:25" ht="12.5" x14ac:dyDescent="0.25">
      <c r="A629" s="9">
        <v>39053</v>
      </c>
      <c r="B629" s="1">
        <v>2449</v>
      </c>
      <c r="C629" s="1"/>
      <c r="D629" s="1"/>
      <c r="E629" s="1"/>
      <c r="F629" s="1">
        <v>411553</v>
      </c>
      <c r="G629" s="25">
        <f>IF(A!B629&gt;0,G628+A!B629," ")</f>
        <v>130462</v>
      </c>
      <c r="H629" s="1">
        <v>127083</v>
      </c>
      <c r="I629" s="25">
        <f t="shared" si="9"/>
        <v>19235925</v>
      </c>
      <c r="L629" s="83">
        <v>85.5</v>
      </c>
      <c r="M629" s="83"/>
      <c r="N629" s="87">
        <f>A!$F629*0.0875</f>
        <v>36010.887499999997</v>
      </c>
      <c r="O629" s="1">
        <v>36011</v>
      </c>
      <c r="P629" s="83">
        <f t="shared" si="8"/>
        <v>79.390665235440352</v>
      </c>
      <c r="Q629" s="1">
        <v>1683150</v>
      </c>
      <c r="R629" s="1"/>
      <c r="S629" s="1"/>
      <c r="T629" s="1"/>
      <c r="U629" s="1"/>
      <c r="V629" s="1"/>
      <c r="W629" s="1"/>
      <c r="X629" s="85">
        <f>A!N629-O629</f>
        <v>-0.11250000000291038</v>
      </c>
      <c r="Y629" s="86"/>
    </row>
    <row r="630" spans="1:25" ht="12.5" x14ac:dyDescent="0.25">
      <c r="A630" s="9">
        <v>39060</v>
      </c>
      <c r="B630" s="1">
        <v>2400</v>
      </c>
      <c r="C630" s="1"/>
      <c r="D630" s="1"/>
      <c r="E630" s="1"/>
      <c r="F630" s="1">
        <v>411366</v>
      </c>
      <c r="G630" s="25">
        <f>IF(A!B630&gt;0,G629+A!B630," ")</f>
        <v>132862</v>
      </c>
      <c r="H630" s="1">
        <v>129215</v>
      </c>
      <c r="I630" s="25">
        <f t="shared" si="9"/>
        <v>19647291</v>
      </c>
      <c r="L630" s="83">
        <v>86</v>
      </c>
      <c r="M630" s="83"/>
      <c r="N630" s="87">
        <f>A!$F630*0.0875</f>
        <v>35994.524999999994</v>
      </c>
      <c r="O630" s="1">
        <v>35995</v>
      </c>
      <c r="P630" s="83">
        <f t="shared" si="8"/>
        <v>79.355391273490753</v>
      </c>
      <c r="Q630" s="1">
        <v>1719113</v>
      </c>
      <c r="R630" s="1"/>
      <c r="S630" s="1"/>
      <c r="T630" s="1"/>
      <c r="U630" s="1"/>
      <c r="V630" s="1"/>
      <c r="W630" s="1"/>
      <c r="X630" s="85">
        <f>A!N630-O630</f>
        <v>-0.47500000000582077</v>
      </c>
      <c r="Y630" s="86"/>
    </row>
    <row r="631" spans="1:25" ht="12.5" x14ac:dyDescent="0.25">
      <c r="A631" s="9">
        <v>39067</v>
      </c>
      <c r="B631" s="1">
        <v>2510</v>
      </c>
      <c r="C631" s="1"/>
      <c r="D631" s="1"/>
      <c r="E631" s="1"/>
      <c r="F631" s="1">
        <v>431539</v>
      </c>
      <c r="G631" s="25">
        <f>IF(A!B631&gt;0,G630+A!B631," ")</f>
        <v>135372</v>
      </c>
      <c r="H631" s="1">
        <v>131218</v>
      </c>
      <c r="I631" s="25">
        <f t="shared" si="9"/>
        <v>20078830</v>
      </c>
      <c r="K631" s="25"/>
      <c r="L631" s="83">
        <v>88.8</v>
      </c>
      <c r="M631" s="83"/>
      <c r="N631" s="87">
        <f>A!$F631*0.0875</f>
        <v>37759.662499999999</v>
      </c>
      <c r="O631" s="1">
        <v>37868</v>
      </c>
      <c r="P631" s="83">
        <f t="shared" si="8"/>
        <v>83.484649444215805</v>
      </c>
      <c r="Q631" s="1">
        <v>1756825</v>
      </c>
      <c r="R631" s="1"/>
      <c r="S631" s="1"/>
      <c r="T631" s="1"/>
      <c r="U631" s="1"/>
      <c r="V631" s="1"/>
      <c r="W631" s="1"/>
      <c r="X631" s="85">
        <f>A!N631-O631</f>
        <v>-108.33750000000146</v>
      </c>
      <c r="Y631" s="86"/>
    </row>
    <row r="632" spans="1:25" ht="12.5" x14ac:dyDescent="0.25">
      <c r="A632" s="9">
        <v>39074</v>
      </c>
      <c r="B632" s="1">
        <v>2381</v>
      </c>
      <c r="C632" s="1"/>
      <c r="D632" s="1"/>
      <c r="E632" s="1"/>
      <c r="F632" s="1">
        <v>389128</v>
      </c>
      <c r="G632" s="25">
        <f>IF(A!B632&gt;0,G631+A!B632," ")</f>
        <v>137753</v>
      </c>
      <c r="H632" s="1">
        <v>132588</v>
      </c>
      <c r="I632" s="25">
        <f t="shared" si="9"/>
        <v>20467958</v>
      </c>
      <c r="K632" s="25"/>
      <c r="L632" s="89">
        <v>81.300000000000097</v>
      </c>
      <c r="M632" s="89"/>
      <c r="N632" s="87">
        <f>A!$F632*0.0875</f>
        <v>34048.699999999997</v>
      </c>
      <c r="O632" s="1">
        <v>34042</v>
      </c>
      <c r="P632" s="83">
        <f t="shared" si="8"/>
        <v>75.049763293017705</v>
      </c>
      <c r="Q632" s="1">
        <v>1790863</v>
      </c>
      <c r="R632" s="1"/>
      <c r="S632" s="1"/>
      <c r="T632" s="1"/>
      <c r="U632" s="1"/>
      <c r="V632" s="1"/>
      <c r="W632" s="1"/>
      <c r="X632" s="85">
        <f>A!N632-O632</f>
        <v>6.6999999999970896</v>
      </c>
      <c r="Y632" s="86"/>
    </row>
    <row r="633" spans="1:25" ht="12.5" x14ac:dyDescent="0.25">
      <c r="A633" s="9">
        <v>39081</v>
      </c>
      <c r="B633" s="1">
        <v>1748</v>
      </c>
      <c r="C633" s="1"/>
      <c r="D633" s="1"/>
      <c r="E633" s="1"/>
      <c r="F633" s="1">
        <v>231828</v>
      </c>
      <c r="G633" s="25">
        <f>IF(A!B633&gt;0,G632+A!B633," ")</f>
        <v>139501</v>
      </c>
      <c r="I633" s="25">
        <f t="shared" si="9"/>
        <v>20699786</v>
      </c>
      <c r="L633" s="83">
        <v>60.1</v>
      </c>
      <c r="M633" s="83"/>
      <c r="N633" s="87">
        <f>A!$F633*0.0875</f>
        <v>20284.949999999997</v>
      </c>
      <c r="O633" s="1">
        <v>20281</v>
      </c>
      <c r="P633" s="83">
        <f t="shared" si="8"/>
        <v>44.711951393739852</v>
      </c>
      <c r="Q633" s="1">
        <v>1811163</v>
      </c>
      <c r="R633" s="1"/>
      <c r="S633" s="1"/>
      <c r="T633" s="1"/>
      <c r="U633" s="1"/>
      <c r="V633" s="1"/>
      <c r="W633" s="1"/>
      <c r="X633" s="85">
        <f>A!N633-O633</f>
        <v>3.9499999999970896</v>
      </c>
      <c r="Y633" s="86"/>
    </row>
    <row r="634" spans="1:25" ht="12.5" x14ac:dyDescent="0.25">
      <c r="A634" s="9">
        <v>39088</v>
      </c>
      <c r="B634" s="1">
        <v>1746</v>
      </c>
      <c r="C634" s="1"/>
      <c r="D634" s="1"/>
      <c r="E634" s="1"/>
      <c r="F634" s="1">
        <v>300420</v>
      </c>
      <c r="G634" s="25">
        <f>B634</f>
        <v>1746</v>
      </c>
      <c r="H634" s="1">
        <v>1580</v>
      </c>
      <c r="I634" s="25">
        <f>F634</f>
        <v>300420</v>
      </c>
      <c r="L634" s="83">
        <v>64.3</v>
      </c>
      <c r="M634" s="83"/>
      <c r="N634" s="87">
        <f>A!$F634*0.0875</f>
        <v>26286.75</v>
      </c>
      <c r="O634" s="1">
        <v>26293</v>
      </c>
      <c r="P634" s="83">
        <f t="shared" si="8"/>
        <v>57.966142596302056</v>
      </c>
      <c r="Q634" s="1">
        <v>26338</v>
      </c>
      <c r="R634" s="1"/>
      <c r="S634" s="1"/>
      <c r="T634" s="1"/>
      <c r="U634" s="1"/>
      <c r="V634" s="1"/>
      <c r="W634" s="1"/>
      <c r="X634" s="85">
        <f>A!N634-O634</f>
        <v>-6.25</v>
      </c>
      <c r="Y634" s="86"/>
    </row>
    <row r="635" spans="1:25" ht="12.5" x14ac:dyDescent="0.25">
      <c r="A635" s="9">
        <v>39095</v>
      </c>
      <c r="B635" s="1">
        <v>2899</v>
      </c>
      <c r="C635" s="1"/>
      <c r="D635" s="1"/>
      <c r="E635" s="1"/>
      <c r="F635" s="1">
        <v>418823</v>
      </c>
      <c r="G635" s="25">
        <f>IF(A!B635&gt;0,G634+A!B635," ")</f>
        <v>4645</v>
      </c>
      <c r="H635" s="1">
        <v>4461</v>
      </c>
      <c r="I635" s="25">
        <f t="shared" ref="I635:I685" si="10">IF(F635&gt;0,I634+F635," ")</f>
        <v>719243</v>
      </c>
      <c r="L635" s="83">
        <v>81.5</v>
      </c>
      <c r="M635" s="83"/>
      <c r="N635" s="87">
        <f>A!$F635*0.0875</f>
        <v>36647.012499999997</v>
      </c>
      <c r="O635" s="1">
        <v>36616</v>
      </c>
      <c r="P635" s="83">
        <f t="shared" si="8"/>
        <v>80.724461921659611</v>
      </c>
      <c r="Q635" s="1">
        <v>62913</v>
      </c>
      <c r="R635" s="1"/>
      <c r="S635" s="1"/>
      <c r="T635" s="1"/>
      <c r="U635" s="1"/>
      <c r="V635" s="1"/>
      <c r="W635" s="1"/>
      <c r="X635" s="85">
        <f>A!N635-O635</f>
        <v>31.01249999999709</v>
      </c>
      <c r="Y635" s="86"/>
    </row>
    <row r="636" spans="1:25" ht="12.5" x14ac:dyDescent="0.25">
      <c r="A636" s="9">
        <v>39102</v>
      </c>
      <c r="B636" s="1">
        <v>2478</v>
      </c>
      <c r="C636" s="1"/>
      <c r="D636" s="1"/>
      <c r="E636" s="1"/>
      <c r="F636" s="1">
        <v>425637</v>
      </c>
      <c r="G636" s="25">
        <f>IF(A!B636&gt;0,G635+A!B636," ")</f>
        <v>7123</v>
      </c>
      <c r="H636" s="1">
        <v>6921</v>
      </c>
      <c r="I636" s="25">
        <f t="shared" si="10"/>
        <v>1144880</v>
      </c>
      <c r="L636" s="83">
        <v>89.3</v>
      </c>
      <c r="M636" s="83"/>
      <c r="N636" s="87">
        <f>A!$F636*0.0875</f>
        <v>37243.237499999996</v>
      </c>
      <c r="O636" s="1">
        <v>37210</v>
      </c>
      <c r="P636" s="83">
        <f t="shared" si="8"/>
        <v>82.034007759038502</v>
      </c>
      <c r="Q636" s="1">
        <v>100100</v>
      </c>
      <c r="R636" s="1"/>
      <c r="S636" s="1"/>
      <c r="T636" s="1"/>
      <c r="U636" s="1"/>
      <c r="V636" s="1"/>
      <c r="W636" s="1"/>
      <c r="X636" s="85">
        <f>A!N636-O636</f>
        <v>33.237499999995634</v>
      </c>
      <c r="Y636" s="86"/>
    </row>
    <row r="637" spans="1:25" ht="12.5" x14ac:dyDescent="0.25">
      <c r="A637" s="9">
        <v>39109</v>
      </c>
      <c r="B637" s="1">
        <v>2439</v>
      </c>
      <c r="C637" s="1"/>
      <c r="D637" s="1"/>
      <c r="E637" s="1"/>
      <c r="F637" s="1">
        <v>419446</v>
      </c>
      <c r="G637" s="25">
        <f>IF(A!B637&gt;0,G636+A!B637," ")</f>
        <v>9562</v>
      </c>
      <c r="H637" s="1">
        <v>9414</v>
      </c>
      <c r="I637" s="25">
        <f t="shared" si="10"/>
        <v>1564326</v>
      </c>
      <c r="L637" s="83">
        <v>87.3</v>
      </c>
      <c r="M637" s="83"/>
      <c r="N637" s="87">
        <f>A!$F637*0.0875</f>
        <v>36701.524999999994</v>
      </c>
      <c r="O637" s="1">
        <v>36672</v>
      </c>
      <c r="P637" s="83">
        <f t="shared" si="8"/>
        <v>80.847920788483208</v>
      </c>
      <c r="Q637" s="1">
        <v>136850</v>
      </c>
      <c r="R637" s="1"/>
      <c r="S637" s="1"/>
      <c r="T637" s="1"/>
      <c r="U637" s="1"/>
      <c r="V637" s="1"/>
      <c r="W637" s="1"/>
      <c r="X637" s="85">
        <f>A!N637-O637</f>
        <v>29.524999999994179</v>
      </c>
      <c r="Y637" s="86"/>
    </row>
    <row r="638" spans="1:25" ht="12.5" x14ac:dyDescent="0.25">
      <c r="A638" s="9">
        <v>39116</v>
      </c>
      <c r="B638" s="1">
        <v>2380</v>
      </c>
      <c r="C638" s="1"/>
      <c r="D638" s="1"/>
      <c r="E638" s="1"/>
      <c r="F638" s="1">
        <v>415562</v>
      </c>
      <c r="G638" s="25">
        <f>IF(A!B638&gt;0,G637+A!B638," ")</f>
        <v>11942</v>
      </c>
      <c r="H638" s="1">
        <v>11527</v>
      </c>
      <c r="I638" s="25">
        <f t="shared" si="10"/>
        <v>1979888</v>
      </c>
      <c r="L638" s="83">
        <v>86.3</v>
      </c>
      <c r="M638" s="83"/>
      <c r="N638" s="87">
        <f>A!$F638*0.0875</f>
        <v>36361.674999999996</v>
      </c>
      <c r="O638" s="1">
        <v>36330</v>
      </c>
      <c r="P638" s="83">
        <f t="shared" si="8"/>
        <v>80.093939851810504</v>
      </c>
      <c r="Q638" s="1">
        <v>173075</v>
      </c>
      <c r="R638" s="1"/>
      <c r="S638" s="1"/>
      <c r="T638" s="1"/>
      <c r="U638" s="1"/>
      <c r="V638" s="1"/>
      <c r="W638" s="1"/>
      <c r="X638" s="85">
        <f>A!N638-O638</f>
        <v>31.674999999995634</v>
      </c>
      <c r="Y638" s="86"/>
    </row>
    <row r="639" spans="1:25" ht="12.5" x14ac:dyDescent="0.25">
      <c r="A639" s="9">
        <v>39123</v>
      </c>
      <c r="B639" s="1">
        <v>2687</v>
      </c>
      <c r="C639" s="1"/>
      <c r="D639" s="1"/>
      <c r="E639" s="1"/>
      <c r="F639" s="1">
        <v>404069</v>
      </c>
      <c r="G639" s="25">
        <f>IF(A!B639&gt;0,G638+A!B639," ")</f>
        <v>14629</v>
      </c>
      <c r="H639" s="1">
        <v>13966</v>
      </c>
      <c r="I639" s="25">
        <f t="shared" si="10"/>
        <v>2383957</v>
      </c>
      <c r="L639" s="83">
        <v>86.5</v>
      </c>
      <c r="M639" s="83"/>
      <c r="N639" s="87">
        <f>A!$F639*0.0875</f>
        <v>35356.037499999999</v>
      </c>
      <c r="O639" s="1">
        <v>35322</v>
      </c>
      <c r="P639" s="83">
        <f t="shared" si="8"/>
        <v>77.871680248985712</v>
      </c>
      <c r="Q639" s="1">
        <v>217875</v>
      </c>
      <c r="R639" s="1"/>
      <c r="S639" s="1"/>
      <c r="T639" s="1"/>
      <c r="U639" s="1"/>
      <c r="V639" s="1"/>
      <c r="W639" s="1"/>
      <c r="X639" s="85">
        <f>A!N639-O639</f>
        <v>34.037499999998545</v>
      </c>
      <c r="Y639" s="86"/>
    </row>
    <row r="640" spans="1:25" ht="12.5" x14ac:dyDescent="0.25">
      <c r="A640" s="9">
        <v>39130</v>
      </c>
      <c r="B640" s="1">
        <v>2517</v>
      </c>
      <c r="C640" s="1"/>
      <c r="D640" s="1"/>
      <c r="E640" s="1"/>
      <c r="F640" s="1">
        <v>398312</v>
      </c>
      <c r="G640" s="25">
        <f>IF(A!B640&gt;0,G639+A!B640," ")</f>
        <v>17146</v>
      </c>
      <c r="H640" s="1">
        <v>16235</v>
      </c>
      <c r="I640" s="25">
        <f t="shared" si="10"/>
        <v>2782269</v>
      </c>
      <c r="L640" s="83">
        <v>85</v>
      </c>
      <c r="M640" s="83"/>
      <c r="N640" s="87">
        <f>A!$F640*0.0875</f>
        <v>34852.299999999996</v>
      </c>
      <c r="O640" s="1">
        <v>34820</v>
      </c>
      <c r="P640" s="83">
        <f t="shared" si="8"/>
        <v>76.764959692817001</v>
      </c>
      <c r="Q640" s="1">
        <v>243250</v>
      </c>
      <c r="R640" s="1"/>
      <c r="S640" s="1"/>
      <c r="T640" s="1"/>
      <c r="U640" s="1"/>
      <c r="V640" s="1"/>
      <c r="W640" s="1"/>
      <c r="X640" s="85">
        <f>A!N640-O640</f>
        <v>32.299999999995634</v>
      </c>
      <c r="Y640" s="86"/>
    </row>
    <row r="641" spans="1:25" ht="12.5" x14ac:dyDescent="0.25">
      <c r="A641" s="9">
        <v>39137</v>
      </c>
      <c r="B641" s="1">
        <v>2510</v>
      </c>
      <c r="C641" s="1"/>
      <c r="D641" s="1"/>
      <c r="E641" s="1"/>
      <c r="F641" s="1">
        <v>404089</v>
      </c>
      <c r="G641" s="25">
        <f>IF(A!B641&gt;0,G640+A!B641," ")</f>
        <v>19656</v>
      </c>
      <c r="H641" s="1">
        <v>18497</v>
      </c>
      <c r="I641" s="25">
        <f t="shared" si="10"/>
        <v>3186358</v>
      </c>
      <c r="L641" s="83">
        <v>85.4</v>
      </c>
      <c r="M641" s="83"/>
      <c r="N641" s="87">
        <f>A!$F641*0.0875</f>
        <v>35357.787499999999</v>
      </c>
      <c r="O641" s="1">
        <v>35313</v>
      </c>
      <c r="P641" s="83">
        <f t="shared" si="8"/>
        <v>77.851838645389051</v>
      </c>
      <c r="Q641" s="1">
        <v>278688</v>
      </c>
      <c r="R641" s="1"/>
      <c r="S641" s="1"/>
      <c r="T641" s="1"/>
      <c r="U641" s="1"/>
      <c r="V641" s="1"/>
      <c r="W641" s="1"/>
      <c r="X641" s="85">
        <f>A!N641-O641</f>
        <v>44.787499999998545</v>
      </c>
      <c r="Y641" s="86"/>
    </row>
    <row r="642" spans="1:25" ht="12.5" x14ac:dyDescent="0.25">
      <c r="A642" s="9">
        <v>39144</v>
      </c>
      <c r="B642" s="1">
        <v>2409</v>
      </c>
      <c r="C642" s="1"/>
      <c r="D642" s="1"/>
      <c r="E642" s="1"/>
      <c r="F642" s="1">
        <v>404394</v>
      </c>
      <c r="G642" s="25">
        <f>IF(A!B642&gt;0,G641+A!B642," ")</f>
        <v>22065</v>
      </c>
      <c r="H642" s="1">
        <v>20496</v>
      </c>
      <c r="I642" s="25">
        <f t="shared" si="10"/>
        <v>3590752</v>
      </c>
      <c r="L642" s="83">
        <v>84.1</v>
      </c>
      <c r="M642" s="83"/>
      <c r="N642" s="87">
        <f>A!$F642*0.0875</f>
        <v>35384.474999999999</v>
      </c>
      <c r="O642" s="1">
        <v>35335</v>
      </c>
      <c r="P642" s="83">
        <f t="shared" si="8"/>
        <v>77.900340343069743</v>
      </c>
      <c r="Q642" s="1">
        <v>313863</v>
      </c>
      <c r="R642" s="1"/>
      <c r="S642" s="1"/>
      <c r="T642" s="1"/>
      <c r="U642" s="1"/>
      <c r="V642" s="1"/>
      <c r="W642" s="1"/>
      <c r="X642" s="85">
        <f>A!N642-O642</f>
        <v>49.474999999998545</v>
      </c>
      <c r="Y642" s="86"/>
    </row>
    <row r="643" spans="1:25" ht="12.5" x14ac:dyDescent="0.25">
      <c r="A643" s="9">
        <v>39151</v>
      </c>
      <c r="B643" s="1">
        <v>2484</v>
      </c>
      <c r="C643" s="1"/>
      <c r="D643" s="1"/>
      <c r="E643" s="1"/>
      <c r="F643" s="1">
        <v>409058</v>
      </c>
      <c r="G643" s="25">
        <f>IF(A!B643&gt;0,G642+A!B643," ")</f>
        <v>24549</v>
      </c>
      <c r="H643" s="1">
        <v>22570</v>
      </c>
      <c r="I643" s="25">
        <f t="shared" si="10"/>
        <v>3999810</v>
      </c>
      <c r="L643" s="83">
        <v>82.3</v>
      </c>
      <c r="M643" s="83"/>
      <c r="N643" s="87">
        <f>A!$F643*0.0875</f>
        <v>35792.574999999997</v>
      </c>
      <c r="O643" s="1">
        <v>34871</v>
      </c>
      <c r="P643" s="83">
        <f t="shared" si="8"/>
        <v>76.877395446531352</v>
      </c>
      <c r="Q643" s="1">
        <v>349650</v>
      </c>
      <c r="R643" s="1"/>
      <c r="S643" s="1"/>
      <c r="T643" s="1"/>
      <c r="U643" s="1"/>
      <c r="V643" s="1"/>
      <c r="W643" s="1"/>
      <c r="X643" s="85">
        <f>A!N643-O643</f>
        <v>921.57499999999709</v>
      </c>
      <c r="Y643" s="86"/>
    </row>
    <row r="644" spans="1:25" ht="12.5" x14ac:dyDescent="0.25">
      <c r="A644" s="9">
        <v>39158</v>
      </c>
      <c r="B644" s="1">
        <v>2502</v>
      </c>
      <c r="C644" s="1"/>
      <c r="D644" s="1"/>
      <c r="E644" s="1"/>
      <c r="F644" s="1">
        <v>414214</v>
      </c>
      <c r="G644" s="25">
        <f>IF(A!B644&gt;0,G643+A!B644," ")</f>
        <v>27051</v>
      </c>
      <c r="H644" s="1">
        <v>24662</v>
      </c>
      <c r="I644" s="25">
        <f t="shared" si="10"/>
        <v>4414024</v>
      </c>
      <c r="L644" s="83">
        <v>85.7</v>
      </c>
      <c r="M644" s="83"/>
      <c r="N644" s="87">
        <f>A!$F644*0.0875</f>
        <v>36243.724999999999</v>
      </c>
      <c r="O644" s="1">
        <v>36197</v>
      </c>
      <c r="P644" s="83">
        <f t="shared" si="8"/>
        <v>79.80072504310445</v>
      </c>
      <c r="Q644" s="1">
        <v>385875</v>
      </c>
      <c r="R644" s="1"/>
      <c r="S644" s="1"/>
      <c r="T644" s="1"/>
      <c r="U644" s="1"/>
      <c r="V644" s="1"/>
      <c r="W644" s="1"/>
      <c r="X644" s="85">
        <f>A!N644-O644</f>
        <v>46.724999999998545</v>
      </c>
      <c r="Y644" s="86"/>
    </row>
    <row r="645" spans="1:25" ht="12.5" x14ac:dyDescent="0.25">
      <c r="A645" s="9">
        <v>39165</v>
      </c>
      <c r="B645" s="1">
        <v>2372</v>
      </c>
      <c r="C645" s="1"/>
      <c r="D645" s="1"/>
      <c r="E645" s="1"/>
      <c r="F645" s="1">
        <v>415816</v>
      </c>
      <c r="G645" s="25">
        <f>IF(A!B645&gt;0,G644+A!B645," ")</f>
        <v>29423</v>
      </c>
      <c r="H645" s="1">
        <v>26739</v>
      </c>
      <c r="I645" s="25">
        <f t="shared" si="10"/>
        <v>4829840</v>
      </c>
      <c r="L645" s="83">
        <v>86.2</v>
      </c>
      <c r="M645" s="83"/>
      <c r="N645" s="87">
        <f>A!$F645*0.0875</f>
        <v>36383.899999999994</v>
      </c>
      <c r="O645" s="1">
        <v>36384</v>
      </c>
      <c r="P645" s="83">
        <f t="shared" si="8"/>
        <v>80.212989473390394</v>
      </c>
      <c r="Q645" s="1">
        <v>422275</v>
      </c>
      <c r="R645" s="1"/>
      <c r="S645" s="1"/>
      <c r="T645" s="1"/>
      <c r="U645" s="1"/>
      <c r="V645" s="1"/>
      <c r="W645" s="1"/>
      <c r="X645" s="85">
        <f>A!N645-O645</f>
        <v>-0.10000000000582077</v>
      </c>
      <c r="Y645" s="86"/>
    </row>
    <row r="646" spans="1:25" ht="12.5" x14ac:dyDescent="0.25">
      <c r="A646" s="9">
        <v>39172</v>
      </c>
      <c r="B646" s="1">
        <v>2250</v>
      </c>
      <c r="C646" s="1"/>
      <c r="D646" s="1"/>
      <c r="E646" s="1"/>
      <c r="F646" s="1">
        <v>408002</v>
      </c>
      <c r="G646" s="25">
        <f>IF(A!B646&gt;0,G645+A!B646," ")</f>
        <v>31673</v>
      </c>
      <c r="H646" s="1">
        <v>28695</v>
      </c>
      <c r="I646" s="25">
        <f t="shared" si="10"/>
        <v>5237842</v>
      </c>
      <c r="L646" s="83">
        <v>84.3</v>
      </c>
      <c r="M646" s="83"/>
      <c r="N646" s="87">
        <f>A!$F646*0.0875</f>
        <v>35700.174999999996</v>
      </c>
      <c r="O646" s="1">
        <v>35700</v>
      </c>
      <c r="P646" s="83">
        <f t="shared" si="8"/>
        <v>78.705027600045014</v>
      </c>
      <c r="Q646" s="1">
        <v>457975</v>
      </c>
      <c r="R646" s="1"/>
      <c r="S646" s="1"/>
      <c r="T646" s="1"/>
      <c r="U646" s="1"/>
      <c r="V646" s="1"/>
      <c r="W646" s="1"/>
      <c r="X646" s="85">
        <f>A!N646-O646</f>
        <v>0.17499999999563443</v>
      </c>
      <c r="Y646" s="86"/>
    </row>
    <row r="647" spans="1:25" ht="12.5" x14ac:dyDescent="0.25">
      <c r="A647" s="9">
        <v>39179</v>
      </c>
      <c r="B647" s="1">
        <v>2378</v>
      </c>
      <c r="C647" s="1"/>
      <c r="D647" s="1"/>
      <c r="E647" s="1"/>
      <c r="F647" s="1">
        <v>360010</v>
      </c>
      <c r="G647" s="25">
        <f>IF(A!B647&gt;0,G646+A!B647," ")</f>
        <v>34051</v>
      </c>
      <c r="H647" s="1">
        <v>30805</v>
      </c>
      <c r="I647" s="25">
        <f t="shared" si="10"/>
        <v>5597852</v>
      </c>
      <c r="L647" s="83">
        <v>80.900000000000006</v>
      </c>
      <c r="M647" s="83"/>
      <c r="N647" s="87">
        <f>A!$F647*0.0875</f>
        <v>31500.874999999996</v>
      </c>
      <c r="O647" s="1">
        <v>31501</v>
      </c>
      <c r="P647" s="83">
        <f t="shared" si="8"/>
        <v>69.447817210896844</v>
      </c>
      <c r="Q647" s="1">
        <v>489388</v>
      </c>
      <c r="R647" s="1"/>
      <c r="S647" s="1"/>
      <c r="T647" s="1"/>
      <c r="U647" s="1"/>
      <c r="V647" s="1"/>
      <c r="W647" s="1"/>
      <c r="X647" s="85">
        <f>A!N647-O647</f>
        <v>-0.12500000000363798</v>
      </c>
      <c r="Y647" s="86"/>
    </row>
    <row r="648" spans="1:25" ht="12.5" x14ac:dyDescent="0.25">
      <c r="A648" s="9">
        <v>39186</v>
      </c>
      <c r="B648" s="1">
        <v>1803</v>
      </c>
      <c r="C648" s="1"/>
      <c r="D648" s="1"/>
      <c r="E648" s="1"/>
      <c r="F648" s="1">
        <v>382497</v>
      </c>
      <c r="G648" s="25">
        <f>IF(A!B648&gt;0,G647+A!B648," ")</f>
        <v>35854</v>
      </c>
      <c r="H648" s="1">
        <v>32340</v>
      </c>
      <c r="I648" s="25">
        <f t="shared" si="10"/>
        <v>5980349</v>
      </c>
      <c r="L648" s="83">
        <v>78.2</v>
      </c>
      <c r="M648" s="83"/>
      <c r="N648" s="87">
        <f>A!$F648*0.0875</f>
        <v>33468.487499999996</v>
      </c>
      <c r="O648" s="1">
        <v>33431</v>
      </c>
      <c r="P648" s="83">
        <f t="shared" si="8"/>
        <v>73.702738871067353</v>
      </c>
      <c r="Q648" s="1">
        <v>522813</v>
      </c>
      <c r="R648" s="1"/>
      <c r="S648" s="1"/>
      <c r="T648" s="1"/>
      <c r="U648" s="1"/>
      <c r="V648" s="1"/>
      <c r="W648" s="1"/>
      <c r="X648" s="85">
        <f>A!N648-O648</f>
        <v>37.487499999995634</v>
      </c>
      <c r="Y648" s="86"/>
    </row>
    <row r="649" spans="1:25" ht="12.5" x14ac:dyDescent="0.25">
      <c r="A649" s="9">
        <v>39193</v>
      </c>
      <c r="B649" s="1">
        <v>2907</v>
      </c>
      <c r="C649" s="1"/>
      <c r="D649" s="1"/>
      <c r="E649" s="1"/>
      <c r="F649" s="1">
        <v>396192</v>
      </c>
      <c r="G649" s="25">
        <f>IF(A!B649&gt;0,G648+A!B649," ")</f>
        <v>38761</v>
      </c>
      <c r="H649" s="1">
        <v>34980</v>
      </c>
      <c r="I649" s="25">
        <f t="shared" si="10"/>
        <v>6376541</v>
      </c>
      <c r="L649" s="83">
        <v>83.1</v>
      </c>
      <c r="M649" s="83"/>
      <c r="N649" s="87">
        <f>A!$F649*0.0875</f>
        <v>34666.799999999996</v>
      </c>
      <c r="O649" s="1">
        <v>36437</v>
      </c>
      <c r="P649" s="83">
        <f t="shared" si="8"/>
        <v>80.329834472348452</v>
      </c>
      <c r="Q649" s="1">
        <v>557463</v>
      </c>
      <c r="R649" s="1"/>
      <c r="S649" s="1"/>
      <c r="T649" s="1"/>
      <c r="U649" s="1"/>
      <c r="V649" s="1"/>
      <c r="W649" s="1"/>
      <c r="X649" s="85">
        <f>A!N649-O649</f>
        <v>-1770.2000000000044</v>
      </c>
      <c r="Y649" s="86"/>
    </row>
    <row r="650" spans="1:25" ht="12.5" x14ac:dyDescent="0.25">
      <c r="A650" s="9">
        <v>39200</v>
      </c>
      <c r="B650" s="1">
        <v>2257</v>
      </c>
      <c r="C650" s="1"/>
      <c r="D650" s="1"/>
      <c r="E650" s="1"/>
      <c r="F650" s="1">
        <v>402236</v>
      </c>
      <c r="G650" s="25">
        <f>IF(A!B650&gt;0,G649+A!B650," ")</f>
        <v>41018</v>
      </c>
      <c r="H650" s="1">
        <v>36969</v>
      </c>
      <c r="I650" s="25">
        <f t="shared" si="10"/>
        <v>6778777</v>
      </c>
      <c r="L650" s="83">
        <v>82</v>
      </c>
      <c r="M650" s="83"/>
      <c r="N650" s="87">
        <f>A!$F650*0.0875</f>
        <v>35195.649999999994</v>
      </c>
      <c r="O650" s="1">
        <v>35195</v>
      </c>
      <c r="P650" s="83">
        <f t="shared" si="8"/>
        <v>77.591693176010764</v>
      </c>
      <c r="Q650" s="1">
        <v>592813</v>
      </c>
      <c r="R650" s="1"/>
      <c r="S650" s="1"/>
      <c r="T650" s="1"/>
      <c r="U650" s="1"/>
      <c r="V650" s="1"/>
      <c r="W650" s="1"/>
      <c r="X650" s="85">
        <f>A!N650-O650</f>
        <v>0.64999999999417923</v>
      </c>
      <c r="Y650" s="86"/>
    </row>
    <row r="651" spans="1:25" ht="12.5" x14ac:dyDescent="0.25">
      <c r="A651" s="9">
        <v>39207</v>
      </c>
      <c r="B651" s="1">
        <v>2561</v>
      </c>
      <c r="C651" s="1"/>
      <c r="D651" s="1"/>
      <c r="E651" s="1"/>
      <c r="F651" s="1">
        <v>395794</v>
      </c>
      <c r="G651" s="25">
        <f>IF(A!B651&gt;0,G650+A!B651," ")</f>
        <v>43579</v>
      </c>
      <c r="H651" s="1">
        <v>39338</v>
      </c>
      <c r="I651" s="25">
        <f t="shared" si="10"/>
        <v>7174571</v>
      </c>
      <c r="L651" s="83">
        <v>82.4</v>
      </c>
      <c r="M651" s="83"/>
      <c r="N651" s="87">
        <f>A!$F651*0.0875</f>
        <v>34631.974999999999</v>
      </c>
      <c r="O651" s="1">
        <v>34632</v>
      </c>
      <c r="P651" s="83">
        <f t="shared" si="8"/>
        <v>76.350490639909211</v>
      </c>
      <c r="Q651" s="1">
        <v>627375</v>
      </c>
      <c r="R651" s="1"/>
      <c r="S651" s="1"/>
      <c r="T651" s="1"/>
      <c r="U651" s="1"/>
      <c r="V651" s="1"/>
      <c r="W651" s="1"/>
      <c r="X651" s="85">
        <f>A!N651-O651</f>
        <v>-2.5000000001455192E-2</v>
      </c>
      <c r="Y651" s="86"/>
    </row>
    <row r="652" spans="1:25" ht="12.5" x14ac:dyDescent="0.25">
      <c r="A652" s="9">
        <v>39214</v>
      </c>
      <c r="B652" s="1">
        <v>2458</v>
      </c>
      <c r="C652" s="1"/>
      <c r="D652" s="1"/>
      <c r="E652" s="1"/>
      <c r="F652" s="1">
        <v>388795</v>
      </c>
      <c r="G652" s="25">
        <f>IF(A!B652&gt;0,G651+A!B652," ")</f>
        <v>46037</v>
      </c>
      <c r="H652" s="1">
        <v>41586</v>
      </c>
      <c r="I652" s="25">
        <f t="shared" si="10"/>
        <v>7563366</v>
      </c>
      <c r="L652" s="83">
        <v>81.7</v>
      </c>
      <c r="M652" s="83"/>
      <c r="N652" s="87">
        <f>A!$F652*0.0875</f>
        <v>34019.5625</v>
      </c>
      <c r="O652" s="1">
        <v>34019</v>
      </c>
      <c r="P652" s="83">
        <f t="shared" si="8"/>
        <v>74.999056972715152</v>
      </c>
      <c r="Q652" s="1">
        <v>661413</v>
      </c>
      <c r="R652" s="1"/>
      <c r="S652" s="1"/>
      <c r="T652" s="1"/>
      <c r="U652" s="1"/>
      <c r="V652" s="1"/>
      <c r="W652" s="1"/>
      <c r="X652" s="85">
        <f>A!N652-O652</f>
        <v>0.5625</v>
      </c>
      <c r="Y652" s="86"/>
    </row>
    <row r="653" spans="1:25" ht="12.5" x14ac:dyDescent="0.25">
      <c r="A653" s="9">
        <v>39221</v>
      </c>
      <c r="B653" s="1">
        <v>3132</v>
      </c>
      <c r="C653" s="1"/>
      <c r="D653" s="1"/>
      <c r="E653" s="1"/>
      <c r="F653" s="1">
        <v>381283</v>
      </c>
      <c r="G653" s="25">
        <f>IF(A!B653&gt;0,G652+A!B653," ")</f>
        <v>49169</v>
      </c>
      <c r="H653" s="1">
        <v>44509</v>
      </c>
      <c r="I653" s="25">
        <f t="shared" si="10"/>
        <v>7944649</v>
      </c>
      <c r="L653" s="83">
        <v>81</v>
      </c>
      <c r="M653" s="83"/>
      <c r="N653" s="87">
        <f>A!$F653*0.0875</f>
        <v>33362.262499999997</v>
      </c>
      <c r="O653" s="1">
        <v>33270</v>
      </c>
      <c r="P653" s="83">
        <f t="shared" si="8"/>
        <v>73.347794628949515</v>
      </c>
      <c r="Q653" s="1">
        <v>694750</v>
      </c>
      <c r="R653" s="1"/>
      <c r="S653" s="1"/>
      <c r="T653" s="1"/>
      <c r="U653" s="1"/>
      <c r="V653" s="1"/>
      <c r="W653" s="1"/>
      <c r="X653" s="85">
        <f>A!N653-O653</f>
        <v>92.26249999999709</v>
      </c>
      <c r="Y653" s="86"/>
    </row>
    <row r="654" spans="1:25" ht="12.5" x14ac:dyDescent="0.25">
      <c r="A654" s="9">
        <v>39228</v>
      </c>
      <c r="B654" s="1">
        <v>1893</v>
      </c>
      <c r="C654" s="1"/>
      <c r="D654" s="1"/>
      <c r="E654" s="1"/>
      <c r="F654" s="1">
        <v>322406</v>
      </c>
      <c r="G654" s="25">
        <f>IF(A!B654&gt;0,G653+A!B654," ")</f>
        <v>51062</v>
      </c>
      <c r="H654" s="89">
        <f>H653+B654</f>
        <v>46402</v>
      </c>
      <c r="I654" s="25">
        <f t="shared" si="10"/>
        <v>8267055</v>
      </c>
      <c r="L654" s="83">
        <v>68.7</v>
      </c>
      <c r="M654" s="83"/>
      <c r="N654" s="87">
        <f>A!$F654*0.0875</f>
        <v>28210.524999999998</v>
      </c>
      <c r="O654" s="1">
        <v>28211</v>
      </c>
      <c r="P654" s="83">
        <f t="shared" si="8"/>
        <v>62.194608785010352</v>
      </c>
      <c r="Q654" s="1">
        <v>723013</v>
      </c>
      <c r="R654" s="1"/>
      <c r="S654" s="1"/>
      <c r="T654" s="1"/>
      <c r="U654" s="1"/>
      <c r="V654" s="1"/>
      <c r="W654" s="1"/>
      <c r="X654" s="85">
        <f>A!N654-O654</f>
        <v>-0.47500000000218279</v>
      </c>
      <c r="Y654" s="86"/>
    </row>
    <row r="655" spans="1:25" ht="12.5" x14ac:dyDescent="0.25">
      <c r="A655" s="9">
        <v>39235</v>
      </c>
      <c r="B655" s="1">
        <v>2502</v>
      </c>
      <c r="C655" s="1"/>
      <c r="D655" s="1"/>
      <c r="E655" s="1"/>
      <c r="F655" s="1">
        <v>376756</v>
      </c>
      <c r="G655" s="25">
        <f>IF(A!B655&gt;0,G654+A!B655," ")</f>
        <v>53564</v>
      </c>
      <c r="H655" s="1">
        <v>48321</v>
      </c>
      <c r="I655" s="25">
        <f t="shared" si="10"/>
        <v>8643811</v>
      </c>
      <c r="L655" s="83">
        <v>80.3</v>
      </c>
      <c r="M655" s="83"/>
      <c r="N655" s="87">
        <f>A!$F655*0.0875</f>
        <v>32966.15</v>
      </c>
      <c r="O655" s="1">
        <v>32961</v>
      </c>
      <c r="P655" s="83">
        <f t="shared" si="8"/>
        <v>72.666566238797856</v>
      </c>
      <c r="Q655" s="1">
        <v>756000</v>
      </c>
      <c r="R655" s="1"/>
      <c r="S655" s="1"/>
      <c r="T655" s="1"/>
      <c r="U655" s="1"/>
      <c r="V655" s="1"/>
      <c r="W655" s="1"/>
      <c r="X655" s="85">
        <f>A!N655-O655</f>
        <v>5.1500000000014552</v>
      </c>
      <c r="Y655" s="86"/>
    </row>
    <row r="656" spans="1:25" ht="12.5" x14ac:dyDescent="0.25">
      <c r="A656" s="9">
        <v>39242</v>
      </c>
      <c r="B656" s="1">
        <v>2332</v>
      </c>
      <c r="C656" s="1"/>
      <c r="D656" s="1"/>
      <c r="E656" s="1"/>
      <c r="F656" s="1">
        <v>387135</v>
      </c>
      <c r="G656" s="25">
        <f>IF(A!B656&gt;0,G655+A!B656," ")</f>
        <v>55896</v>
      </c>
      <c r="H656" s="1">
        <v>50280</v>
      </c>
      <c r="I656" s="25">
        <f t="shared" si="10"/>
        <v>9030946</v>
      </c>
      <c r="L656" s="83">
        <v>75.8</v>
      </c>
      <c r="M656" s="83"/>
      <c r="N656" s="87">
        <f>A!$F656*0.0875</f>
        <v>33874.3125</v>
      </c>
      <c r="O656" s="1">
        <v>32608</v>
      </c>
      <c r="P656" s="83">
        <f t="shared" si="8"/>
        <v>71.888334453284799</v>
      </c>
      <c r="Q656" s="1">
        <v>789863</v>
      </c>
      <c r="R656" s="1"/>
      <c r="S656" s="1"/>
      <c r="T656" s="1"/>
      <c r="U656" s="1"/>
      <c r="V656" s="1"/>
      <c r="W656" s="1"/>
      <c r="X656" s="85">
        <f>A!N656-O656</f>
        <v>1266.3125</v>
      </c>
      <c r="Y656" s="86"/>
    </row>
    <row r="657" spans="1:25" ht="12.5" x14ac:dyDescent="0.25">
      <c r="A657" s="9">
        <v>39249</v>
      </c>
      <c r="B657" s="1">
        <v>1952</v>
      </c>
      <c r="C657" s="1"/>
      <c r="D657" s="1"/>
      <c r="E657" s="1"/>
      <c r="F657" s="1">
        <v>381462</v>
      </c>
      <c r="G657" s="25">
        <f>IF(A!B657&gt;0,G656+A!B657," ")</f>
        <v>57848</v>
      </c>
      <c r="H657" s="1">
        <v>51859</v>
      </c>
      <c r="I657" s="25">
        <f t="shared" si="10"/>
        <v>9412408</v>
      </c>
      <c r="L657" s="83">
        <v>79.599999999999994</v>
      </c>
      <c r="M657" s="83"/>
      <c r="N657" s="87">
        <f>A!$F657*0.0875</f>
        <v>33377.924999999996</v>
      </c>
      <c r="O657" s="1">
        <v>31122</v>
      </c>
      <c r="P657" s="83">
        <f t="shared" si="8"/>
        <v>68.612265237215695</v>
      </c>
      <c r="Q657" s="1">
        <v>823200</v>
      </c>
      <c r="R657" s="1"/>
      <c r="S657" s="1"/>
      <c r="T657" s="1"/>
      <c r="U657" s="1"/>
      <c r="V657" s="1"/>
      <c r="W657" s="1"/>
      <c r="X657" s="85">
        <f>A!N657-O657</f>
        <v>2255.9249999999956</v>
      </c>
      <c r="Y657" s="86"/>
    </row>
    <row r="658" spans="1:25" ht="12.5" x14ac:dyDescent="0.25">
      <c r="A658" s="9">
        <v>39256</v>
      </c>
      <c r="B658" s="1">
        <v>2102</v>
      </c>
      <c r="C658" s="1"/>
      <c r="D658" s="1"/>
      <c r="E658" s="1"/>
      <c r="F658" s="1">
        <v>383100</v>
      </c>
      <c r="G658" s="25">
        <f>IF(A!B658&gt;0,G657+A!B658," ")</f>
        <v>59950</v>
      </c>
      <c r="H658" s="1">
        <v>53588</v>
      </c>
      <c r="I658" s="25">
        <f t="shared" si="10"/>
        <v>9795508</v>
      </c>
      <c r="L658" s="83">
        <v>76.7</v>
      </c>
      <c r="M658" s="83"/>
      <c r="N658" s="87">
        <f>A!$F658*0.0875</f>
        <v>33521.25</v>
      </c>
      <c r="O658" s="1">
        <v>33521</v>
      </c>
      <c r="P658" s="83">
        <f t="shared" si="8"/>
        <v>73.901154907033842</v>
      </c>
      <c r="Q658" s="1">
        <v>856625</v>
      </c>
      <c r="R658" s="1"/>
      <c r="S658" s="1"/>
      <c r="T658" s="1"/>
      <c r="U658" s="1"/>
      <c r="V658" s="1"/>
      <c r="W658" s="1"/>
      <c r="X658" s="85">
        <f>A!N658-O658</f>
        <v>0.25</v>
      </c>
      <c r="Y658" s="86"/>
    </row>
    <row r="659" spans="1:25" ht="12.5" x14ac:dyDescent="0.25">
      <c r="A659" s="9">
        <v>39263</v>
      </c>
      <c r="B659" s="1">
        <v>2071</v>
      </c>
      <c r="C659" s="1"/>
      <c r="D659" s="1"/>
      <c r="E659" s="1"/>
      <c r="F659" s="1">
        <v>352934</v>
      </c>
      <c r="G659" s="25">
        <f>IF(A!B659&gt;0,G658+A!B659," ")</f>
        <v>62021</v>
      </c>
      <c r="H659" s="1">
        <v>55286</v>
      </c>
      <c r="I659" s="25">
        <f t="shared" si="10"/>
        <v>10148442</v>
      </c>
      <c r="L659" s="83">
        <v>73.8</v>
      </c>
      <c r="M659" s="83"/>
      <c r="N659" s="87">
        <f>A!$F659*0.0875</f>
        <v>30881.724999999999</v>
      </c>
      <c r="O659" s="1">
        <v>30879</v>
      </c>
      <c r="P659" s="83">
        <f t="shared" si="8"/>
        <v>68.076541940106154</v>
      </c>
      <c r="Q659" s="1">
        <v>887600</v>
      </c>
      <c r="R659" s="1"/>
      <c r="S659" s="1"/>
      <c r="T659" s="1"/>
      <c r="U659" s="1"/>
      <c r="V659" s="1"/>
      <c r="W659" s="1"/>
      <c r="X659" s="85">
        <f>A!N659-O659</f>
        <v>2.7249999999985448</v>
      </c>
      <c r="Y659" s="86"/>
    </row>
    <row r="660" spans="1:25" ht="12.5" x14ac:dyDescent="0.25">
      <c r="A660" s="9">
        <v>39270</v>
      </c>
      <c r="B660" s="1">
        <v>1869</v>
      </c>
      <c r="C660" s="1"/>
      <c r="D660" s="1"/>
      <c r="E660" s="1"/>
      <c r="F660" s="1">
        <v>320646</v>
      </c>
      <c r="G660" s="25">
        <f>IF(A!B660&gt;0,G659+A!B660," ")</f>
        <v>63890</v>
      </c>
      <c r="H660" s="1">
        <v>56855</v>
      </c>
      <c r="I660" s="25">
        <f t="shared" si="10"/>
        <v>10469088</v>
      </c>
      <c r="L660" s="83">
        <v>69.599999999999994</v>
      </c>
      <c r="M660" s="83"/>
      <c r="N660" s="87">
        <f>A!$F660*0.0875</f>
        <v>28056.524999999998</v>
      </c>
      <c r="O660" s="1">
        <v>28057</v>
      </c>
      <c r="P660" s="83">
        <f t="shared" si="8"/>
        <v>61.855096901245453</v>
      </c>
      <c r="Q660" s="1">
        <v>915600</v>
      </c>
      <c r="R660" s="1"/>
      <c r="S660" s="1"/>
      <c r="T660" s="1"/>
      <c r="U660" s="1"/>
      <c r="V660" s="1"/>
      <c r="W660" s="1"/>
      <c r="X660" s="85">
        <f>A!N660-O660</f>
        <v>-0.47500000000218279</v>
      </c>
      <c r="Y660" s="86"/>
    </row>
    <row r="661" spans="1:25" ht="12.5" x14ac:dyDescent="0.25">
      <c r="A661" s="9">
        <v>39277</v>
      </c>
      <c r="B661" s="1">
        <v>2198</v>
      </c>
      <c r="C661" s="1"/>
      <c r="D661" s="1"/>
      <c r="E661" s="1"/>
      <c r="F661" s="1">
        <v>388251</v>
      </c>
      <c r="G661" s="25">
        <f>IF(A!B661&gt;0,G660+A!B661," ")</f>
        <v>66088</v>
      </c>
      <c r="H661" s="1">
        <v>58753</v>
      </c>
      <c r="I661" s="25">
        <f t="shared" si="10"/>
        <v>10857339</v>
      </c>
      <c r="L661" s="83">
        <v>77.400000000000006</v>
      </c>
      <c r="M661" s="83"/>
      <c r="N661" s="87">
        <f>A!$F661*0.0875</f>
        <v>33971.962500000001</v>
      </c>
      <c r="O661" s="1">
        <v>33971</v>
      </c>
      <c r="P661" s="83">
        <f t="shared" si="8"/>
        <v>74.893235086866355</v>
      </c>
      <c r="Q661" s="1">
        <v>949550</v>
      </c>
      <c r="R661" s="1"/>
      <c r="S661" s="1"/>
      <c r="T661" s="1"/>
      <c r="U661" s="1"/>
      <c r="V661" s="1"/>
      <c r="W661" s="1"/>
      <c r="X661" s="85">
        <f>A!N661-O661</f>
        <v>0.96250000000145519</v>
      </c>
      <c r="Y661" s="86"/>
    </row>
    <row r="662" spans="1:25" ht="12.5" x14ac:dyDescent="0.25">
      <c r="A662" s="9">
        <v>39284</v>
      </c>
      <c r="B662" s="1">
        <v>2321</v>
      </c>
      <c r="C662" s="1"/>
      <c r="D662" s="1"/>
      <c r="E662" s="1"/>
      <c r="F662" s="1">
        <v>386573</v>
      </c>
      <c r="G662" s="25">
        <f>IF(A!B662&gt;0,G661+A!B662," ")</f>
        <v>68409</v>
      </c>
      <c r="H662" s="1">
        <v>60774</v>
      </c>
      <c r="I662" s="25">
        <f t="shared" si="10"/>
        <v>11243912</v>
      </c>
      <c r="L662" s="83">
        <v>79.900000000000006</v>
      </c>
      <c r="M662" s="83"/>
      <c r="N662" s="87">
        <f>A!$F662*0.0875</f>
        <v>33825.137499999997</v>
      </c>
      <c r="O662" s="1">
        <v>33870</v>
      </c>
      <c r="P662" s="83">
        <f t="shared" si="8"/>
        <v>74.670568202059513</v>
      </c>
      <c r="Q662" s="1">
        <v>983500</v>
      </c>
      <c r="R662" s="1"/>
      <c r="S662" s="1"/>
      <c r="T662" s="1"/>
      <c r="U662" s="1"/>
      <c r="V662" s="1"/>
      <c r="W662" s="1"/>
      <c r="X662" s="85">
        <f>A!N662-O662</f>
        <v>-44.86250000000291</v>
      </c>
      <c r="Y662" s="86"/>
    </row>
    <row r="663" spans="1:25" ht="12.5" x14ac:dyDescent="0.25">
      <c r="A663" s="9">
        <v>39291</v>
      </c>
      <c r="B663" s="1">
        <v>2136</v>
      </c>
      <c r="C663" s="1"/>
      <c r="D663" s="1"/>
      <c r="E663" s="1"/>
      <c r="F663" s="1">
        <v>386612</v>
      </c>
      <c r="G663" s="25">
        <f>IF(A!B663&gt;0,G662+A!B663," ")</f>
        <v>70545</v>
      </c>
      <c r="H663" s="1">
        <v>62610</v>
      </c>
      <c r="I663" s="25">
        <f t="shared" si="10"/>
        <v>11630524</v>
      </c>
      <c r="L663" s="83">
        <v>80.7</v>
      </c>
      <c r="M663" s="83"/>
      <c r="N663" s="87">
        <f>A!$F663*0.0875</f>
        <v>33828.549999999996</v>
      </c>
      <c r="O663" s="1">
        <v>33848</v>
      </c>
      <c r="P663" s="83">
        <f t="shared" si="8"/>
        <v>74.622066504378793</v>
      </c>
      <c r="Q663" s="1">
        <v>1017275</v>
      </c>
      <c r="R663" s="1"/>
      <c r="S663" s="1"/>
      <c r="T663" s="1"/>
      <c r="U663" s="1"/>
      <c r="V663" s="1"/>
      <c r="W663" s="1"/>
      <c r="X663" s="85">
        <f>A!N663-O663</f>
        <v>-19.450000000004366</v>
      </c>
      <c r="Y663" s="86"/>
    </row>
    <row r="664" spans="1:25" ht="12.5" x14ac:dyDescent="0.25">
      <c r="A664" s="9">
        <v>39298</v>
      </c>
      <c r="B664" s="1">
        <v>1953</v>
      </c>
      <c r="C664" s="1"/>
      <c r="D664" s="1"/>
      <c r="E664" s="1"/>
      <c r="F664" s="1">
        <v>389051</v>
      </c>
      <c r="G664" s="25">
        <f>IF(A!B664&gt;0,G663+A!B664," ")</f>
        <v>72498</v>
      </c>
      <c r="H664" s="1">
        <v>64249</v>
      </c>
      <c r="I664" s="25">
        <f t="shared" si="10"/>
        <v>12019575</v>
      </c>
      <c r="L664" s="83">
        <v>80</v>
      </c>
      <c r="M664" s="83"/>
      <c r="N664" s="87">
        <f>A!$F664*0.0875</f>
        <v>34041.962500000001</v>
      </c>
      <c r="O664" s="1">
        <v>33818</v>
      </c>
      <c r="P664" s="83">
        <f t="shared" si="8"/>
        <v>74.555927825723302</v>
      </c>
      <c r="Q664" s="1">
        <v>1051400</v>
      </c>
      <c r="R664" s="1"/>
      <c r="S664" s="1"/>
      <c r="T664" s="1"/>
      <c r="U664" s="1"/>
      <c r="V664" s="1"/>
      <c r="W664" s="1"/>
      <c r="X664" s="85">
        <f>A!N664-O664</f>
        <v>223.96250000000146</v>
      </c>
      <c r="Y664" s="86"/>
    </row>
    <row r="665" spans="1:25" ht="12.5" x14ac:dyDescent="0.25">
      <c r="A665" s="9">
        <v>39305</v>
      </c>
      <c r="B665" s="1">
        <v>1861</v>
      </c>
      <c r="C665" s="1"/>
      <c r="D665" s="1"/>
      <c r="E665" s="1"/>
      <c r="F665" s="1">
        <v>348009</v>
      </c>
      <c r="G665" s="25">
        <f>IF(A!B665&gt;0,G664+A!B665," ")</f>
        <v>74359</v>
      </c>
      <c r="H665" s="89">
        <f>H664+B665</f>
        <v>66110</v>
      </c>
      <c r="I665" s="25">
        <f t="shared" si="10"/>
        <v>12367584</v>
      </c>
      <c r="L665" s="83">
        <v>75.7</v>
      </c>
      <c r="M665" s="83"/>
      <c r="N665" s="87">
        <f>A!$F665*0.0875</f>
        <v>30450.787499999999</v>
      </c>
      <c r="O665" s="1">
        <v>30451</v>
      </c>
      <c r="P665" s="83">
        <f t="shared" ref="P665:P728" si="11">(O665*2204.62262185)/1000000</f>
        <v>67.132963457954347</v>
      </c>
      <c r="Q665" s="1">
        <v>1081763</v>
      </c>
      <c r="R665" s="1"/>
      <c r="S665" s="1"/>
      <c r="T665" s="1"/>
      <c r="U665" s="1"/>
      <c r="V665" s="1"/>
      <c r="W665" s="1"/>
      <c r="X665" s="85">
        <f>A!N665-O665</f>
        <v>-0.21250000000145519</v>
      </c>
      <c r="Y665" s="86"/>
    </row>
    <row r="666" spans="1:25" ht="12.5" x14ac:dyDescent="0.25">
      <c r="A666" s="9">
        <v>39312</v>
      </c>
      <c r="B666" s="1">
        <v>2001</v>
      </c>
      <c r="C666" s="1"/>
      <c r="D666" s="1"/>
      <c r="E666" s="1"/>
      <c r="F666" s="1">
        <v>389684</v>
      </c>
      <c r="G666" s="25">
        <f>IF(A!B666&gt;0,G665+A!B666," ")</f>
        <v>76360</v>
      </c>
      <c r="H666" s="1">
        <v>67483</v>
      </c>
      <c r="I666" s="25">
        <f t="shared" si="10"/>
        <v>12757268</v>
      </c>
      <c r="L666" s="83">
        <v>81.2</v>
      </c>
      <c r="M666" s="83"/>
      <c r="N666" s="87">
        <f>A!$F666*0.0875</f>
        <v>34097.35</v>
      </c>
      <c r="O666" s="1">
        <v>34097</v>
      </c>
      <c r="P666" s="83">
        <f t="shared" si="11"/>
        <v>75.171017537219456</v>
      </c>
      <c r="Q666" s="1">
        <v>1115888</v>
      </c>
      <c r="R666" s="1"/>
      <c r="S666" s="1"/>
      <c r="T666" s="1"/>
      <c r="U666" s="1"/>
      <c r="V666" s="1"/>
      <c r="W666" s="1"/>
      <c r="X666" s="85">
        <f>A!N666-O666</f>
        <v>0.34999999999854481</v>
      </c>
      <c r="Y666" s="86"/>
    </row>
    <row r="667" spans="1:25" ht="12.5" x14ac:dyDescent="0.25">
      <c r="A667" s="9">
        <v>39319</v>
      </c>
      <c r="B667" s="1">
        <v>2098</v>
      </c>
      <c r="C667" s="1"/>
      <c r="D667" s="1"/>
      <c r="E667" s="1"/>
      <c r="F667" s="1">
        <v>390677</v>
      </c>
      <c r="G667" s="25">
        <f>IF(A!B667&gt;0,G666+A!B667," ")</f>
        <v>78458</v>
      </c>
      <c r="H667" s="1">
        <v>69267</v>
      </c>
      <c r="I667" s="25">
        <f t="shared" si="10"/>
        <v>13147945</v>
      </c>
      <c r="L667" s="83">
        <v>81.5</v>
      </c>
      <c r="M667" s="83"/>
      <c r="N667" s="87">
        <f>A!$F667*0.0875</f>
        <v>34184.237499999996</v>
      </c>
      <c r="O667" s="1">
        <v>34184</v>
      </c>
      <c r="P667" s="83">
        <f t="shared" si="11"/>
        <v>75.362819705320405</v>
      </c>
      <c r="Q667" s="1">
        <v>1150013</v>
      </c>
      <c r="R667" s="1"/>
      <c r="S667" s="1"/>
      <c r="T667" s="1"/>
      <c r="U667" s="1"/>
      <c r="V667" s="1"/>
      <c r="W667" s="1"/>
      <c r="X667" s="85">
        <f>A!N667-O667</f>
        <v>0.23749999999563443</v>
      </c>
      <c r="Y667" s="86"/>
    </row>
    <row r="668" spans="1:25" ht="12.5" x14ac:dyDescent="0.25">
      <c r="A668" s="9">
        <v>39326</v>
      </c>
      <c r="B668" s="1">
        <v>2132</v>
      </c>
      <c r="C668" s="1"/>
      <c r="D668" s="1"/>
      <c r="E668" s="1"/>
      <c r="F668" s="1">
        <v>397630</v>
      </c>
      <c r="G668" s="25">
        <f>IF(A!B668&gt;0,G667+A!B668," ")</f>
        <v>80590</v>
      </c>
      <c r="H668" s="1">
        <v>70908</v>
      </c>
      <c r="I668" s="25">
        <f t="shared" si="10"/>
        <v>13545575</v>
      </c>
      <c r="L668" s="83">
        <v>81.099999999999994</v>
      </c>
      <c r="M668" s="83"/>
      <c r="N668" s="87">
        <f>A!$F668*0.0875</f>
        <v>34792.625</v>
      </c>
      <c r="O668" s="1">
        <v>34789</v>
      </c>
      <c r="P668" s="83">
        <f t="shared" si="11"/>
        <v>76.696616391539649</v>
      </c>
      <c r="Q668" s="1">
        <v>1184750</v>
      </c>
      <c r="R668" s="1"/>
      <c r="S668" s="1"/>
      <c r="T668" s="1"/>
      <c r="U668" s="1"/>
      <c r="V668" s="1"/>
      <c r="W668" s="1"/>
      <c r="X668" s="85">
        <f>A!N668-O668</f>
        <v>3.625</v>
      </c>
      <c r="Y668" s="86"/>
    </row>
    <row r="669" spans="1:25" ht="12.5" x14ac:dyDescent="0.25">
      <c r="A669" s="9">
        <v>39333</v>
      </c>
      <c r="B669" s="1">
        <v>1757</v>
      </c>
      <c r="C669" s="1"/>
      <c r="D669" s="1"/>
      <c r="E669" s="1"/>
      <c r="F669" s="1">
        <v>325418</v>
      </c>
      <c r="G669" s="25">
        <f>IF(A!B669&gt;0,G668+A!B669," ")</f>
        <v>82347</v>
      </c>
      <c r="H669" s="1">
        <v>72174</v>
      </c>
      <c r="I669" s="25">
        <f t="shared" si="10"/>
        <v>13870993</v>
      </c>
      <c r="L669" s="83">
        <v>68.2</v>
      </c>
      <c r="M669" s="83"/>
      <c r="N669" s="87">
        <f>A!$F669*0.0875</f>
        <v>28474.074999999997</v>
      </c>
      <c r="O669" s="1">
        <v>28491</v>
      </c>
      <c r="P669" s="83">
        <f t="shared" si="11"/>
        <v>62.811903119128353</v>
      </c>
      <c r="Q669" s="1">
        <v>1213275</v>
      </c>
      <c r="R669" s="1"/>
      <c r="S669" s="1"/>
      <c r="T669" s="1"/>
      <c r="U669" s="1"/>
      <c r="V669" s="1"/>
      <c r="W669" s="1"/>
      <c r="X669" s="85">
        <f>A!N669-O669</f>
        <v>-16.92500000000291</v>
      </c>
      <c r="Y669" s="86"/>
    </row>
    <row r="670" spans="1:25" ht="12.5" x14ac:dyDescent="0.25">
      <c r="A670" s="9">
        <v>39340</v>
      </c>
      <c r="B670" s="1">
        <v>2086</v>
      </c>
      <c r="C670" s="1"/>
      <c r="D670" s="1"/>
      <c r="E670" s="1"/>
      <c r="F670" s="1">
        <v>410035</v>
      </c>
      <c r="G670" s="25">
        <f>IF(A!B670&gt;0,G669+A!B670," ")</f>
        <v>84433</v>
      </c>
      <c r="H670" s="1">
        <v>73769</v>
      </c>
      <c r="I670" s="25">
        <f t="shared" si="10"/>
        <v>14281028</v>
      </c>
      <c r="L670" s="83">
        <v>82.3</v>
      </c>
      <c r="M670" s="83"/>
      <c r="N670" s="87">
        <f>A!$F670*0.0875</f>
        <v>35878.0625</v>
      </c>
      <c r="O670" s="1">
        <v>35878</v>
      </c>
      <c r="P670" s="83">
        <f t="shared" si="11"/>
        <v>79.097450426734298</v>
      </c>
      <c r="Q670" s="1">
        <v>1249238</v>
      </c>
      <c r="R670" s="1"/>
      <c r="S670" s="1"/>
      <c r="T670" s="1"/>
      <c r="U670" s="1"/>
      <c r="V670" s="1"/>
      <c r="W670" s="1"/>
      <c r="X670" s="85">
        <f>A!N670-O670</f>
        <v>6.25E-2</v>
      </c>
      <c r="Y670" s="86"/>
    </row>
    <row r="671" spans="1:25" ht="12.5" x14ac:dyDescent="0.25">
      <c r="A671" s="9">
        <v>39347</v>
      </c>
      <c r="B671" s="1">
        <v>2002</v>
      </c>
      <c r="C671" s="1"/>
      <c r="D671" s="1"/>
      <c r="E671" s="1"/>
      <c r="F671" s="1">
        <v>414230</v>
      </c>
      <c r="G671" s="25">
        <f>IF(A!B671&gt;0,G670+A!B671," ")</f>
        <v>86435</v>
      </c>
      <c r="H671" s="1">
        <v>75280</v>
      </c>
      <c r="I671" s="25">
        <f t="shared" si="10"/>
        <v>14695258</v>
      </c>
      <c r="L671" s="83">
        <v>86.3</v>
      </c>
      <c r="M671" s="83"/>
      <c r="N671" s="87">
        <f>A!$F671*0.0875</f>
        <v>36245.125</v>
      </c>
      <c r="O671" s="1">
        <v>36245</v>
      </c>
      <c r="P671" s="83">
        <f t="shared" si="11"/>
        <v>79.906546928953261</v>
      </c>
      <c r="Q671" s="1">
        <v>1285463</v>
      </c>
      <c r="R671" s="1"/>
      <c r="S671" s="1"/>
      <c r="T671" s="1"/>
      <c r="U671" s="1"/>
      <c r="V671" s="1"/>
      <c r="W671" s="1"/>
      <c r="X671" s="85">
        <f>A!N671-O671</f>
        <v>0.125</v>
      </c>
      <c r="Y671" s="86"/>
    </row>
    <row r="672" spans="1:25" ht="12.5" x14ac:dyDescent="0.25">
      <c r="A672" s="9">
        <v>39354</v>
      </c>
      <c r="B672" s="1">
        <v>1995</v>
      </c>
      <c r="C672" s="1"/>
      <c r="D672" s="1"/>
      <c r="E672" s="1"/>
      <c r="F672" s="1">
        <v>406436</v>
      </c>
      <c r="G672" s="25">
        <f>IF(A!B672&gt;0,G671+A!B672," ")</f>
        <v>88430</v>
      </c>
      <c r="H672" s="1">
        <v>76945</v>
      </c>
      <c r="I672" s="25">
        <f t="shared" si="10"/>
        <v>15101694</v>
      </c>
      <c r="L672" s="83">
        <v>83.9</v>
      </c>
      <c r="M672" s="83"/>
      <c r="N672" s="87">
        <f>A!$F672*0.0875</f>
        <v>35563.149999999994</v>
      </c>
      <c r="O672" s="1">
        <v>35282</v>
      </c>
      <c r="P672" s="83">
        <f t="shared" si="11"/>
        <v>77.783495344111699</v>
      </c>
      <c r="Q672" s="1">
        <v>1321075</v>
      </c>
      <c r="R672" s="1"/>
      <c r="S672" s="1"/>
      <c r="T672" s="1"/>
      <c r="U672" s="1"/>
      <c r="V672" s="1"/>
      <c r="W672" s="1"/>
      <c r="X672" s="85">
        <f>A!N672-O672</f>
        <v>281.14999999999418</v>
      </c>
      <c r="Y672" s="86"/>
    </row>
    <row r="673" spans="1:25" ht="12.5" x14ac:dyDescent="0.25">
      <c r="A673" s="9">
        <v>39361</v>
      </c>
      <c r="B673" s="1">
        <v>2063</v>
      </c>
      <c r="C673" s="1"/>
      <c r="D673" s="1"/>
      <c r="E673" s="1"/>
      <c r="F673" s="1">
        <v>409456</v>
      </c>
      <c r="G673" s="25">
        <f>IF(A!B673&gt;0,G672+A!B673," ")</f>
        <v>90493</v>
      </c>
      <c r="H673" s="1">
        <v>78562</v>
      </c>
      <c r="I673" s="25">
        <f t="shared" si="10"/>
        <v>15511150</v>
      </c>
      <c r="L673" s="83">
        <v>81.900000000000006</v>
      </c>
      <c r="M673" s="83"/>
      <c r="N673" s="87">
        <f>A!$F673*0.0875</f>
        <v>35827.399999999994</v>
      </c>
      <c r="O673" s="1">
        <v>35827</v>
      </c>
      <c r="P673" s="83">
        <f t="shared" si="11"/>
        <v>78.985014673019961</v>
      </c>
      <c r="Q673" s="1">
        <v>1356863</v>
      </c>
      <c r="R673" s="1"/>
      <c r="S673" s="1"/>
      <c r="T673" s="1"/>
      <c r="U673" s="1"/>
      <c r="V673" s="1"/>
      <c r="W673" s="1"/>
      <c r="X673" s="85">
        <f>A!N673-O673</f>
        <v>0.39999999999417923</v>
      </c>
      <c r="Y673" s="86"/>
    </row>
    <row r="674" spans="1:25" ht="12.5" x14ac:dyDescent="0.25">
      <c r="A674" s="9">
        <v>39368</v>
      </c>
      <c r="B674" s="1">
        <v>1678</v>
      </c>
      <c r="C674" s="1"/>
      <c r="D674" s="1"/>
      <c r="E674" s="1"/>
      <c r="F674" s="1">
        <v>336987</v>
      </c>
      <c r="G674" s="25">
        <f>IF(A!B674&gt;0,G673+A!B674," ")</f>
        <v>92171</v>
      </c>
      <c r="H674" s="1">
        <v>79793</v>
      </c>
      <c r="I674" s="25">
        <f t="shared" si="10"/>
        <v>15848137</v>
      </c>
      <c r="L674" s="83">
        <v>75.7</v>
      </c>
      <c r="M674" s="83"/>
      <c r="N674" s="87">
        <f>A!$F674*0.0875</f>
        <v>29486.362499999999</v>
      </c>
      <c r="O674" s="1">
        <v>29489</v>
      </c>
      <c r="P674" s="83">
        <f t="shared" si="11"/>
        <v>65.012116495734659</v>
      </c>
      <c r="Q674" s="1">
        <v>1386350</v>
      </c>
      <c r="R674" s="1"/>
      <c r="S674" s="1"/>
      <c r="T674" s="1"/>
      <c r="U674" s="1"/>
      <c r="V674" s="1"/>
      <c r="W674" s="1"/>
      <c r="X674" s="85">
        <f>A!N674-O674</f>
        <v>-2.6375000000007276</v>
      </c>
      <c r="Y674" s="86"/>
    </row>
    <row r="675" spans="1:25" ht="12.5" x14ac:dyDescent="0.25">
      <c r="A675" s="9">
        <v>39375</v>
      </c>
      <c r="B675" s="1">
        <v>2102</v>
      </c>
      <c r="C675" s="1"/>
      <c r="D675" s="1"/>
      <c r="E675" s="1"/>
      <c r="F675" s="1">
        <v>419357</v>
      </c>
      <c r="G675" s="25">
        <f>IF(A!B675&gt;0,G674+A!B675," ")</f>
        <v>94273</v>
      </c>
      <c r="H675" s="1">
        <v>81448</v>
      </c>
      <c r="I675" s="25">
        <f t="shared" si="10"/>
        <v>16267494</v>
      </c>
      <c r="L675" s="83">
        <v>85.6</v>
      </c>
      <c r="M675" s="83"/>
      <c r="N675" s="87">
        <f>A!$F675*0.0875</f>
        <v>36693.737499999996</v>
      </c>
      <c r="O675" s="1">
        <v>36694</v>
      </c>
      <c r="P675" s="83">
        <f t="shared" si="11"/>
        <v>80.8964224861639</v>
      </c>
      <c r="Q675" s="1">
        <v>1423013</v>
      </c>
      <c r="R675" s="1"/>
      <c r="S675" s="1"/>
      <c r="T675" s="1"/>
      <c r="U675" s="1"/>
      <c r="V675" s="1"/>
      <c r="W675" s="1"/>
      <c r="X675" s="85">
        <f>A!N675-O675</f>
        <v>-0.26250000000436557</v>
      </c>
      <c r="Y675" s="86"/>
    </row>
    <row r="676" spans="1:25" ht="12.5" x14ac:dyDescent="0.25">
      <c r="A676" s="9">
        <v>39382</v>
      </c>
      <c r="B676" s="1">
        <v>2117</v>
      </c>
      <c r="C676" s="1"/>
      <c r="D676" s="1"/>
      <c r="E676" s="1"/>
      <c r="F676" s="1">
        <v>421884</v>
      </c>
      <c r="G676" s="25">
        <f>IF(A!B676&gt;0,G675+A!B676," ")</f>
        <v>96390</v>
      </c>
      <c r="H676" s="1">
        <v>83118</v>
      </c>
      <c r="I676" s="25">
        <f t="shared" si="10"/>
        <v>16689378</v>
      </c>
      <c r="L676" s="83">
        <v>87.3</v>
      </c>
      <c r="M676" s="83"/>
      <c r="N676" s="87">
        <f>A!$F676*0.0875</f>
        <v>36914.85</v>
      </c>
      <c r="O676" s="1">
        <v>36915</v>
      </c>
      <c r="P676" s="83">
        <f t="shared" si="11"/>
        <v>81.383644085592749</v>
      </c>
      <c r="Q676" s="1">
        <v>1459850</v>
      </c>
      <c r="R676" s="1"/>
      <c r="S676" s="1"/>
      <c r="T676" s="1"/>
      <c r="U676" s="1"/>
      <c r="V676" s="1"/>
      <c r="W676" s="1"/>
      <c r="X676" s="85">
        <f>A!N676-O676</f>
        <v>-0.15000000000145519</v>
      </c>
      <c r="Y676" s="86"/>
    </row>
    <row r="677" spans="1:25" ht="12.5" x14ac:dyDescent="0.25">
      <c r="A677" s="9">
        <v>39389</v>
      </c>
      <c r="B677" s="1">
        <v>2077</v>
      </c>
      <c r="C677" s="1"/>
      <c r="D677" s="1"/>
      <c r="E677" s="1"/>
      <c r="F677" s="1">
        <v>416836</v>
      </c>
      <c r="G677" s="25">
        <f>IF(A!B677&gt;0,G676+A!B677," ")</f>
        <v>98467</v>
      </c>
      <c r="H677" s="1">
        <v>84782</v>
      </c>
      <c r="I677" s="25">
        <f t="shared" si="10"/>
        <v>17106214</v>
      </c>
      <c r="L677" s="83">
        <v>87</v>
      </c>
      <c r="M677" s="83"/>
      <c r="N677" s="87">
        <f>A!$F677*0.0875</f>
        <v>36473.149999999994</v>
      </c>
      <c r="O677" s="1">
        <v>36471</v>
      </c>
      <c r="P677" s="83">
        <f t="shared" si="11"/>
        <v>80.404791641491357</v>
      </c>
      <c r="Q677" s="1">
        <v>1496425</v>
      </c>
      <c r="R677" s="1"/>
      <c r="S677" s="1"/>
      <c r="T677" s="1"/>
      <c r="U677" s="1"/>
      <c r="V677" s="1"/>
      <c r="W677" s="1"/>
      <c r="X677" s="85">
        <f>A!N677-O677</f>
        <v>2.1499999999941792</v>
      </c>
      <c r="Y677" s="86"/>
    </row>
    <row r="678" spans="1:25" ht="12.5" x14ac:dyDescent="0.25">
      <c r="A678" s="9">
        <v>39396</v>
      </c>
      <c r="B678" s="1">
        <v>2323</v>
      </c>
      <c r="C678" s="1"/>
      <c r="D678" s="1"/>
      <c r="E678" s="1"/>
      <c r="F678" s="1">
        <v>407377</v>
      </c>
      <c r="G678" s="25">
        <f>IF(A!B678&gt;0,G677+A!B678," ")</f>
        <v>100790</v>
      </c>
      <c r="H678" s="1">
        <v>86692</v>
      </c>
      <c r="I678" s="25">
        <f t="shared" si="10"/>
        <v>17513591</v>
      </c>
      <c r="L678" s="83">
        <v>87.1</v>
      </c>
      <c r="M678" s="83"/>
      <c r="N678" s="87">
        <f>A!$F678*0.0875</f>
        <v>35645.487499999996</v>
      </c>
      <c r="O678" s="1">
        <v>35645</v>
      </c>
      <c r="P678" s="83">
        <f t="shared" si="11"/>
        <v>78.583773355843249</v>
      </c>
      <c r="Q678" s="1">
        <v>1532038</v>
      </c>
      <c r="R678" s="1"/>
      <c r="S678" s="1"/>
      <c r="T678" s="1"/>
      <c r="U678" s="1"/>
      <c r="V678" s="1"/>
      <c r="W678" s="1"/>
      <c r="X678" s="85">
        <f>A!N678-O678</f>
        <v>0.48749999999563443</v>
      </c>
      <c r="Y678" s="86"/>
    </row>
    <row r="679" spans="1:25" ht="12.5" x14ac:dyDescent="0.25">
      <c r="A679" s="9">
        <v>39403</v>
      </c>
      <c r="B679" s="1">
        <v>2205</v>
      </c>
      <c r="C679" s="1"/>
      <c r="D679" s="1"/>
      <c r="E679" s="1"/>
      <c r="F679" s="1">
        <v>400835</v>
      </c>
      <c r="G679" s="25">
        <f>IF(A!B679&gt;0,G678+A!B679," ")</f>
        <v>102995</v>
      </c>
      <c r="H679" s="1">
        <v>88484</v>
      </c>
      <c r="I679" s="25">
        <f t="shared" si="10"/>
        <v>17914426</v>
      </c>
      <c r="L679" s="83">
        <v>84.1</v>
      </c>
      <c r="M679" s="83"/>
      <c r="N679" s="87">
        <f>A!$F679*0.0875</f>
        <v>35073.0625</v>
      </c>
      <c r="O679" s="1">
        <v>35066</v>
      </c>
      <c r="P679" s="83">
        <f t="shared" si="11"/>
        <v>77.30729685779211</v>
      </c>
      <c r="Q679" s="1">
        <v>1567038</v>
      </c>
      <c r="R679" s="1"/>
      <c r="S679" s="1"/>
      <c r="T679" s="1"/>
      <c r="U679" s="1"/>
      <c r="V679" s="1"/>
      <c r="W679" s="1"/>
      <c r="X679" s="85">
        <f>A!N679-O679</f>
        <v>7.0625</v>
      </c>
      <c r="Y679" s="86"/>
    </row>
    <row r="680" spans="1:25" ht="12.5" x14ac:dyDescent="0.25">
      <c r="A680" s="9">
        <v>39410</v>
      </c>
      <c r="B680" s="1">
        <v>2342</v>
      </c>
      <c r="C680" s="1"/>
      <c r="D680" s="1"/>
      <c r="E680" s="1"/>
      <c r="F680" s="1">
        <v>415788</v>
      </c>
      <c r="G680" s="25">
        <f>IF(A!B680&gt;0,G679+A!B680," ")</f>
        <v>105337</v>
      </c>
      <c r="H680" s="89">
        <f>H679+B680</f>
        <v>90826</v>
      </c>
      <c r="I680" s="25">
        <f t="shared" si="10"/>
        <v>18330214</v>
      </c>
      <c r="L680" s="83">
        <v>84.5</v>
      </c>
      <c r="M680" s="83"/>
      <c r="N680" s="87">
        <f>A!$F680*0.0875</f>
        <v>36381.449999999997</v>
      </c>
      <c r="O680" s="1">
        <v>36381</v>
      </c>
      <c r="P680" s="83">
        <f t="shared" si="11"/>
        <v>80.206375605524855</v>
      </c>
      <c r="Q680" s="1">
        <v>1603438</v>
      </c>
      <c r="R680" s="1"/>
      <c r="S680" s="1"/>
      <c r="T680" s="1"/>
      <c r="U680" s="1"/>
      <c r="V680" s="1"/>
      <c r="W680" s="1"/>
      <c r="X680" s="85">
        <f>A!N680-O680</f>
        <v>0.44999999999708962</v>
      </c>
      <c r="Y680" s="86"/>
    </row>
    <row r="681" spans="1:25" ht="12.5" x14ac:dyDescent="0.25">
      <c r="A681" s="9">
        <v>39417</v>
      </c>
      <c r="B681" s="1">
        <v>2270</v>
      </c>
      <c r="C681" s="1"/>
      <c r="D681" s="1"/>
      <c r="E681" s="1"/>
      <c r="F681" s="1">
        <v>417038</v>
      </c>
      <c r="G681" s="25">
        <f>IF(A!B681&gt;0,G680+A!B681," ")</f>
        <v>107607</v>
      </c>
      <c r="H681" s="1">
        <v>92188</v>
      </c>
      <c r="I681" s="25">
        <f t="shared" si="10"/>
        <v>18747252</v>
      </c>
      <c r="L681" s="83">
        <v>87.5</v>
      </c>
      <c r="M681" s="83"/>
      <c r="N681" s="87">
        <f>A!$F681*0.0875</f>
        <v>36490.824999999997</v>
      </c>
      <c r="O681" s="1">
        <v>36491</v>
      </c>
      <c r="P681" s="83">
        <f t="shared" si="11"/>
        <v>80.448884093928356</v>
      </c>
      <c r="Q681" s="1">
        <v>1639925</v>
      </c>
      <c r="R681" s="1"/>
      <c r="S681" s="1"/>
      <c r="T681" s="1"/>
      <c r="U681" s="1"/>
      <c r="V681" s="1"/>
      <c r="W681" s="1"/>
      <c r="X681" s="85">
        <f>A!N681-O681</f>
        <v>-0.17500000000291038</v>
      </c>
      <c r="Y681" s="86"/>
    </row>
    <row r="682" spans="1:25" ht="12.5" x14ac:dyDescent="0.25">
      <c r="A682" s="9">
        <v>39424</v>
      </c>
      <c r="B682" s="1">
        <v>2069</v>
      </c>
      <c r="C682" s="1"/>
      <c r="D682" s="1"/>
      <c r="E682" s="1"/>
      <c r="F682" s="1">
        <v>412767</v>
      </c>
      <c r="G682" s="25">
        <f>IF(A!B682&gt;0,G681+A!B682," ")</f>
        <v>109676</v>
      </c>
      <c r="H682" s="1">
        <v>93762</v>
      </c>
      <c r="I682" s="25">
        <f t="shared" si="10"/>
        <v>19160019</v>
      </c>
      <c r="L682" s="83">
        <v>86.9</v>
      </c>
      <c r="M682" s="83"/>
      <c r="N682" s="87">
        <f>A!$F682*0.0875</f>
        <v>36117.112499999996</v>
      </c>
      <c r="O682" s="1">
        <v>36114</v>
      </c>
      <c r="P682" s="83">
        <f t="shared" si="11"/>
        <v>79.6177413654909</v>
      </c>
      <c r="Q682" s="1">
        <v>1676150</v>
      </c>
      <c r="R682" s="1"/>
      <c r="S682" s="1"/>
      <c r="T682" s="1"/>
      <c r="U682" s="1"/>
      <c r="V682" s="1"/>
      <c r="W682" s="1"/>
      <c r="X682" s="85">
        <f>A!N682-O682</f>
        <v>3.1124999999956344</v>
      </c>
      <c r="Y682" s="86"/>
    </row>
    <row r="683" spans="1:25" ht="12.5" x14ac:dyDescent="0.25">
      <c r="A683" s="9">
        <v>39431</v>
      </c>
      <c r="B683" s="1">
        <v>1992</v>
      </c>
      <c r="C683" s="1"/>
      <c r="D683" s="1"/>
      <c r="E683" s="1"/>
      <c r="F683" s="1">
        <v>426095</v>
      </c>
      <c r="G683" s="25">
        <f>IF(A!B683&gt;0,G682+A!B683," ")</f>
        <v>111668</v>
      </c>
      <c r="H683" s="1">
        <v>95364</v>
      </c>
      <c r="I683" s="25">
        <f t="shared" si="10"/>
        <v>19586114</v>
      </c>
      <c r="L683" s="83">
        <v>86.7</v>
      </c>
      <c r="M683" s="83"/>
      <c r="N683" s="87">
        <f>A!$F683*0.0875</f>
        <v>37283.3125</v>
      </c>
      <c r="O683" s="1">
        <v>37023</v>
      </c>
      <c r="P683" s="83">
        <f t="shared" si="11"/>
        <v>81.621743328752544</v>
      </c>
      <c r="Q683" s="1">
        <v>1713338</v>
      </c>
      <c r="R683" s="1"/>
      <c r="S683" s="1"/>
      <c r="T683" s="1"/>
      <c r="U683" s="1"/>
      <c r="V683" s="1"/>
      <c r="W683" s="1"/>
      <c r="X683" s="85">
        <f>A!N683-O683</f>
        <v>260.3125</v>
      </c>
      <c r="Y683" s="86"/>
    </row>
    <row r="684" spans="1:25" ht="12.5" x14ac:dyDescent="0.25">
      <c r="A684" s="9">
        <v>39438</v>
      </c>
      <c r="B684" s="1">
        <v>2433</v>
      </c>
      <c r="C684" s="1"/>
      <c r="D684" s="1"/>
      <c r="E684" s="1"/>
      <c r="F684" s="1">
        <v>395736</v>
      </c>
      <c r="G684" s="25">
        <f>IF(A!B684&gt;0,G683+A!B684," ")</f>
        <v>114101</v>
      </c>
      <c r="H684" s="1">
        <v>107885</v>
      </c>
      <c r="I684" s="25">
        <f t="shared" si="10"/>
        <v>19981850</v>
      </c>
      <c r="L684" s="83">
        <v>85.9</v>
      </c>
      <c r="M684" s="83"/>
      <c r="N684" s="87">
        <f>A!$F684*0.0875</f>
        <v>34626.899999999994</v>
      </c>
      <c r="O684" s="1">
        <v>33984</v>
      </c>
      <c r="P684" s="83">
        <f t="shared" si="11"/>
        <v>74.921895180950401</v>
      </c>
      <c r="Q684" s="1">
        <v>1757272</v>
      </c>
      <c r="R684" s="1"/>
      <c r="S684" s="1"/>
      <c r="T684" s="1"/>
      <c r="U684" s="1"/>
      <c r="V684" s="1"/>
      <c r="W684" s="1"/>
      <c r="X684" s="85">
        <f>A!N684-O684</f>
        <v>642.89999999999418</v>
      </c>
      <c r="Y684" s="86"/>
    </row>
    <row r="685" spans="1:25" ht="12.5" x14ac:dyDescent="0.25">
      <c r="A685" s="9">
        <v>39445</v>
      </c>
      <c r="B685" s="1">
        <v>1308</v>
      </c>
      <c r="C685" s="1"/>
      <c r="D685" s="1"/>
      <c r="E685" s="1"/>
      <c r="F685" s="1">
        <v>224307</v>
      </c>
      <c r="G685" s="25">
        <f>IF(A!B685&gt;0,G684+A!B685," ")</f>
        <v>115409</v>
      </c>
      <c r="H685" s="1">
        <v>111626</v>
      </c>
      <c r="I685" s="25">
        <f t="shared" si="10"/>
        <v>20206157</v>
      </c>
      <c r="L685" s="83"/>
      <c r="M685" s="83"/>
      <c r="N685" s="87">
        <f>A!$F685*0.0875</f>
        <v>19626.862499999999</v>
      </c>
      <c r="O685" s="1">
        <v>19627</v>
      </c>
      <c r="P685" s="83">
        <f t="shared" si="11"/>
        <v>43.27012819904995</v>
      </c>
      <c r="Q685" s="1">
        <v>1777688</v>
      </c>
      <c r="R685" s="1"/>
      <c r="S685" s="1"/>
      <c r="T685" s="1"/>
      <c r="U685" s="1"/>
      <c r="V685" s="1"/>
      <c r="W685" s="1"/>
      <c r="X685" s="85">
        <f>A!N685-O685</f>
        <v>-0.1375000000007276</v>
      </c>
      <c r="Y685" s="86"/>
    </row>
    <row r="686" spans="1:25" ht="12.5" x14ac:dyDescent="0.25">
      <c r="A686" s="9">
        <v>39452</v>
      </c>
      <c r="B686" s="1">
        <v>1589</v>
      </c>
      <c r="C686" s="1"/>
      <c r="D686" s="1"/>
      <c r="E686" s="1"/>
      <c r="F686" s="1">
        <v>283558</v>
      </c>
      <c r="G686" s="25">
        <f>B686</f>
        <v>1589</v>
      </c>
      <c r="I686" s="25">
        <f>F686</f>
        <v>283558</v>
      </c>
      <c r="L686" s="83">
        <v>58</v>
      </c>
      <c r="M686" s="83"/>
      <c r="N686" s="87">
        <f>A!$F686*0.0875</f>
        <v>24811.324999999997</v>
      </c>
      <c r="O686" s="1">
        <v>24811</v>
      </c>
      <c r="P686" s="83">
        <f t="shared" si="11"/>
        <v>54.698891870720352</v>
      </c>
      <c r="Q686" s="1">
        <v>24904</v>
      </c>
      <c r="R686" s="1"/>
      <c r="S686" s="1"/>
      <c r="T686" s="1"/>
      <c r="U686" s="1"/>
      <c r="V686" s="1"/>
      <c r="W686" s="1"/>
      <c r="X686" s="85">
        <f>A!N686-O686</f>
        <v>0.32499999999708962</v>
      </c>
      <c r="Y686" s="86"/>
    </row>
    <row r="687" spans="1:25" ht="12.5" x14ac:dyDescent="0.25">
      <c r="A687" s="9">
        <v>39459</v>
      </c>
      <c r="B687" s="1">
        <v>2380</v>
      </c>
      <c r="C687" s="1"/>
      <c r="D687" s="1"/>
      <c r="E687" s="1"/>
      <c r="F687" s="1">
        <v>424866</v>
      </c>
      <c r="G687" s="25">
        <f>IF(A!B687&gt;0,G686+A!B687," ")</f>
        <v>3969</v>
      </c>
      <c r="I687" s="25">
        <f t="shared" ref="I687:I738" si="12">IF(F687&gt;0,I686+F687," ")</f>
        <v>708424</v>
      </c>
      <c r="L687" s="83">
        <v>82.6</v>
      </c>
      <c r="M687" s="83"/>
      <c r="N687" s="87">
        <f>A!$F687*0.0875</f>
        <v>37175.774999999994</v>
      </c>
      <c r="O687" s="1">
        <v>37176</v>
      </c>
      <c r="P687" s="83">
        <f t="shared" si="11"/>
        <v>81.959050589895611</v>
      </c>
      <c r="Q687" s="1">
        <v>62304</v>
      </c>
      <c r="R687" s="1"/>
      <c r="S687" s="1"/>
      <c r="T687" s="1"/>
      <c r="U687" s="1"/>
      <c r="V687" s="1"/>
      <c r="W687" s="1"/>
      <c r="X687" s="85">
        <f>A!N687-O687</f>
        <v>-0.22500000000582077</v>
      </c>
      <c r="Y687" s="86"/>
    </row>
    <row r="688" spans="1:25" ht="12.5" x14ac:dyDescent="0.25">
      <c r="A688" s="9">
        <v>39466</v>
      </c>
      <c r="B688" s="1">
        <v>2490</v>
      </c>
      <c r="C688" s="1"/>
      <c r="D688" s="1"/>
      <c r="E688" s="1"/>
      <c r="F688" s="1">
        <v>422370</v>
      </c>
      <c r="G688" s="25">
        <f>IF(A!B688&gt;0,G687+A!B688," ")</f>
        <v>6459</v>
      </c>
      <c r="H688" s="1">
        <v>5310</v>
      </c>
      <c r="I688" s="25">
        <f t="shared" si="12"/>
        <v>1130794</v>
      </c>
      <c r="L688" s="83">
        <v>84.4</v>
      </c>
      <c r="M688" s="83"/>
      <c r="N688" s="87">
        <f>A!$F688*0.0875</f>
        <v>36957.375</v>
      </c>
      <c r="O688" s="1">
        <v>36957</v>
      </c>
      <c r="P688" s="83">
        <f t="shared" si="11"/>
        <v>81.476238235710454</v>
      </c>
      <c r="Q688" s="1">
        <v>107558</v>
      </c>
      <c r="R688" s="1"/>
      <c r="S688" s="1"/>
      <c r="T688" s="1"/>
      <c r="U688" s="1"/>
      <c r="V688" s="1"/>
      <c r="W688" s="1"/>
      <c r="X688" s="85">
        <f>A!N688-O688</f>
        <v>0.375</v>
      </c>
      <c r="Y688" s="86"/>
    </row>
    <row r="689" spans="1:25" ht="12.5" x14ac:dyDescent="0.25">
      <c r="A689" s="9">
        <v>39473</v>
      </c>
      <c r="B689" s="1">
        <v>2306</v>
      </c>
      <c r="C689" s="1"/>
      <c r="D689" s="1"/>
      <c r="E689" s="1"/>
      <c r="F689" s="1">
        <v>427721</v>
      </c>
      <c r="G689" s="25">
        <f>IF(A!B689&gt;0,G688+A!B689," ")</f>
        <v>8765</v>
      </c>
      <c r="H689" s="1">
        <v>7233</v>
      </c>
      <c r="I689" s="25">
        <f t="shared" si="12"/>
        <v>1558515</v>
      </c>
      <c r="L689" s="83">
        <v>89.5</v>
      </c>
      <c r="M689" s="83"/>
      <c r="N689" s="87">
        <f>A!$F689*0.0875</f>
        <v>37425.587499999994</v>
      </c>
      <c r="O689" s="1">
        <v>38388</v>
      </c>
      <c r="P689" s="83">
        <f t="shared" si="11"/>
        <v>84.631053207577807</v>
      </c>
      <c r="Q689" s="1">
        <v>148261</v>
      </c>
      <c r="R689" s="1"/>
      <c r="S689" s="1"/>
      <c r="T689" s="1"/>
      <c r="U689" s="1"/>
      <c r="V689" s="1"/>
      <c r="W689" s="1"/>
      <c r="X689" s="85">
        <f>A!N689-O689</f>
        <v>-962.41250000000582</v>
      </c>
      <c r="Y689" s="86"/>
    </row>
    <row r="690" spans="1:25" ht="12.5" x14ac:dyDescent="0.25">
      <c r="A690" s="9">
        <v>39480</v>
      </c>
      <c r="B690" s="1">
        <v>2290</v>
      </c>
      <c r="C690" s="1"/>
      <c r="D690" s="1"/>
      <c r="E690" s="1"/>
      <c r="F690" s="1">
        <v>418033</v>
      </c>
      <c r="G690" s="25">
        <f>IF(A!B690&gt;0,G689+A!B690," ")</f>
        <v>11055</v>
      </c>
      <c r="H690" s="1">
        <v>9263</v>
      </c>
      <c r="I690" s="25">
        <f t="shared" si="12"/>
        <v>1976548</v>
      </c>
      <c r="L690" s="83">
        <v>83.1</v>
      </c>
      <c r="M690" s="83"/>
      <c r="N690" s="87">
        <f>A!$F690*0.0875</f>
        <v>36577.887499999997</v>
      </c>
      <c r="O690" s="1">
        <v>36565</v>
      </c>
      <c r="P690" s="83">
        <f t="shared" si="11"/>
        <v>80.612026167945245</v>
      </c>
      <c r="Q690" s="1">
        <v>188013</v>
      </c>
      <c r="R690" s="1"/>
      <c r="S690" s="1"/>
      <c r="T690" s="1"/>
      <c r="U690" s="1"/>
      <c r="V690" s="1"/>
      <c r="W690" s="1"/>
      <c r="X690" s="85">
        <f>A!N690-O690</f>
        <v>12.88749999999709</v>
      </c>
      <c r="Y690" s="86"/>
    </row>
    <row r="691" spans="1:25" ht="12.5" x14ac:dyDescent="0.25">
      <c r="A691" s="9">
        <v>39487</v>
      </c>
      <c r="B691" s="1">
        <v>2051</v>
      </c>
      <c r="C691" s="1"/>
      <c r="D691" s="1"/>
      <c r="E691" s="1"/>
      <c r="F691" s="1">
        <v>418467</v>
      </c>
      <c r="G691" s="25">
        <f>IF(A!B691&gt;0,G690+A!B691," ")</f>
        <v>13106</v>
      </c>
      <c r="H691" s="1">
        <v>11054</v>
      </c>
      <c r="I691" s="25">
        <f t="shared" si="12"/>
        <v>2395015</v>
      </c>
      <c r="L691" s="83">
        <v>87.3</v>
      </c>
      <c r="M691" s="83"/>
      <c r="N691" s="87">
        <f>A!$F691*0.0875</f>
        <v>36615.862499999996</v>
      </c>
      <c r="O691" s="1">
        <v>36619</v>
      </c>
      <c r="P691" s="83">
        <f t="shared" si="11"/>
        <v>80.73107578952515</v>
      </c>
      <c r="Q691" s="1">
        <v>225609</v>
      </c>
      <c r="R691" s="1"/>
      <c r="S691" s="1"/>
      <c r="T691" s="1"/>
      <c r="U691" s="1"/>
      <c r="V691" s="1"/>
      <c r="W691" s="1"/>
      <c r="X691" s="85">
        <f>A!N691-O691</f>
        <v>-3.1375000000043656</v>
      </c>
      <c r="Y691" s="86"/>
    </row>
    <row r="692" spans="1:25" ht="12.5" x14ac:dyDescent="0.25">
      <c r="A692" s="9">
        <v>39494</v>
      </c>
      <c r="B692" s="1">
        <v>2093</v>
      </c>
      <c r="C692" s="1"/>
      <c r="D692" s="1"/>
      <c r="E692" s="1"/>
      <c r="F692" s="1">
        <v>406110</v>
      </c>
      <c r="G692" s="25">
        <f>IF(A!B692&gt;0,G691+A!B692," ")</f>
        <v>15199</v>
      </c>
      <c r="H692" s="1">
        <v>12887</v>
      </c>
      <c r="I692" s="25">
        <f t="shared" si="12"/>
        <v>2801125</v>
      </c>
      <c r="L692" s="83">
        <v>84.6</v>
      </c>
      <c r="M692" s="83"/>
      <c r="N692" s="87">
        <f>A!$F692*0.0875</f>
        <v>35534.625</v>
      </c>
      <c r="O692" s="1">
        <v>35535</v>
      </c>
      <c r="P692" s="83">
        <f t="shared" si="11"/>
        <v>78.341264867439747</v>
      </c>
      <c r="Q692" s="1">
        <v>263760</v>
      </c>
      <c r="R692" s="1"/>
      <c r="S692" s="1"/>
      <c r="T692" s="1"/>
      <c r="U692" s="1"/>
      <c r="V692" s="1"/>
      <c r="W692" s="1"/>
      <c r="X692" s="85">
        <f>A!N692-O692</f>
        <v>-0.375</v>
      </c>
      <c r="Y692" s="86"/>
    </row>
    <row r="693" spans="1:25" ht="12.5" x14ac:dyDescent="0.25">
      <c r="A693" s="9">
        <v>39501</v>
      </c>
      <c r="B693" s="1">
        <v>2113</v>
      </c>
      <c r="C693" s="1"/>
      <c r="D693" s="1"/>
      <c r="E693" s="1"/>
      <c r="F693" s="1">
        <v>391494</v>
      </c>
      <c r="G693" s="25">
        <f>IF(A!B693&gt;0,G692+A!B693," ")</f>
        <v>17312</v>
      </c>
      <c r="H693" s="1">
        <v>14740</v>
      </c>
      <c r="I693" s="25">
        <f t="shared" si="12"/>
        <v>3192619</v>
      </c>
      <c r="L693" s="83">
        <v>81.7</v>
      </c>
      <c r="M693" s="83"/>
      <c r="N693" s="87">
        <f>A!$F693*0.0875</f>
        <v>34255.724999999999</v>
      </c>
      <c r="O693" s="1">
        <v>34237</v>
      </c>
      <c r="P693" s="83">
        <f t="shared" si="11"/>
        <v>75.479664704278449</v>
      </c>
      <c r="Q693" s="1">
        <v>300686</v>
      </c>
      <c r="R693" s="1"/>
      <c r="S693" s="1"/>
      <c r="T693" s="1"/>
      <c r="U693" s="1"/>
      <c r="V693" s="1"/>
      <c r="W693" s="1"/>
      <c r="X693" s="85">
        <f>A!N693-O693</f>
        <v>18.724999999998545</v>
      </c>
      <c r="Y693" s="86"/>
    </row>
    <row r="694" spans="1:25" ht="12.5" x14ac:dyDescent="0.25">
      <c r="A694" s="9">
        <v>39508</v>
      </c>
      <c r="B694" s="1">
        <v>1876</v>
      </c>
      <c r="C694" s="1"/>
      <c r="D694" s="1"/>
      <c r="E694" s="1"/>
      <c r="F694" s="1">
        <v>410427</v>
      </c>
      <c r="G694" s="25">
        <f>IF(A!B694&gt;0,G693+A!B694," ")</f>
        <v>19188</v>
      </c>
      <c r="H694" s="1">
        <v>16465</v>
      </c>
      <c r="I694" s="25">
        <f t="shared" si="12"/>
        <v>3603046</v>
      </c>
      <c r="L694" s="83">
        <v>84.4</v>
      </c>
      <c r="M694" s="83"/>
      <c r="N694" s="87">
        <f>A!$F694*0.0875</f>
        <v>35912.362499999996</v>
      </c>
      <c r="O694" s="1">
        <v>35700</v>
      </c>
      <c r="P694" s="83">
        <f t="shared" si="11"/>
        <v>78.705027600045014</v>
      </c>
      <c r="Q694" s="1">
        <v>339403</v>
      </c>
      <c r="R694" s="1"/>
      <c r="S694" s="1"/>
      <c r="T694" s="1"/>
      <c r="U694" s="1"/>
      <c r="V694" s="1"/>
      <c r="W694" s="1"/>
      <c r="X694" s="85">
        <f>A!N694-O694</f>
        <v>212.36249999999563</v>
      </c>
      <c r="Y694" s="86"/>
    </row>
    <row r="695" spans="1:25" ht="12.5" x14ac:dyDescent="0.25">
      <c r="A695" s="9">
        <v>39515</v>
      </c>
      <c r="B695" s="1">
        <v>1405</v>
      </c>
      <c r="C695" s="1"/>
      <c r="D695" s="1"/>
      <c r="E695" s="1"/>
      <c r="F695" s="1">
        <v>400533</v>
      </c>
      <c r="G695" s="25">
        <f>IF(A!B695&gt;0,G694+A!B695," ")</f>
        <v>20593</v>
      </c>
      <c r="H695" s="1">
        <v>17719</v>
      </c>
      <c r="I695" s="25">
        <f t="shared" si="12"/>
        <v>4003579</v>
      </c>
      <c r="L695" s="83">
        <v>81.8</v>
      </c>
      <c r="M695" s="83"/>
      <c r="N695" s="87">
        <f>A!$F695*0.0875</f>
        <v>35046.637499999997</v>
      </c>
      <c r="O695" s="1">
        <v>35047</v>
      </c>
      <c r="P695" s="83">
        <f t="shared" si="11"/>
        <v>77.265409027976958</v>
      </c>
      <c r="Q695" s="1">
        <v>377083</v>
      </c>
      <c r="R695" s="1"/>
      <c r="S695" s="1"/>
      <c r="T695" s="1"/>
      <c r="U695" s="1"/>
      <c r="V695" s="1"/>
      <c r="W695" s="1"/>
      <c r="X695" s="85">
        <f>A!N695-O695</f>
        <v>-0.36250000000291038</v>
      </c>
      <c r="Y695" s="86"/>
    </row>
    <row r="696" spans="1:25" ht="12.5" x14ac:dyDescent="0.25">
      <c r="A696" s="9">
        <v>39522</v>
      </c>
      <c r="B696" s="1">
        <v>1738</v>
      </c>
      <c r="C696" s="1"/>
      <c r="D696" s="1"/>
      <c r="E696" s="1"/>
      <c r="F696" s="1">
        <v>411607</v>
      </c>
      <c r="G696" s="25">
        <f>IF(A!B696&gt;0,G695+A!B696," ")</f>
        <v>22331</v>
      </c>
      <c r="H696" s="1">
        <v>19306</v>
      </c>
      <c r="I696" s="25">
        <f t="shared" si="12"/>
        <v>4415186</v>
      </c>
      <c r="L696" s="83">
        <v>85.3</v>
      </c>
      <c r="M696" s="83"/>
      <c r="N696" s="87">
        <f>A!$F696*0.0875</f>
        <v>36015.612499999996</v>
      </c>
      <c r="O696" s="1">
        <v>35999</v>
      </c>
      <c r="P696" s="83">
        <f t="shared" si="11"/>
        <v>79.364209763978153</v>
      </c>
      <c r="Q696" s="1">
        <v>415893</v>
      </c>
      <c r="R696" s="1"/>
      <c r="S696" s="1"/>
      <c r="T696" s="1"/>
      <c r="U696" s="1"/>
      <c r="V696" s="1"/>
      <c r="W696" s="1"/>
      <c r="X696" s="85">
        <f>A!N696-O696</f>
        <v>16.612499999995634</v>
      </c>
      <c r="Y696" s="86"/>
    </row>
    <row r="697" spans="1:25" ht="12.5" x14ac:dyDescent="0.25">
      <c r="A697" s="9">
        <v>39529</v>
      </c>
      <c r="B697" s="1">
        <v>1855</v>
      </c>
      <c r="C697" s="1"/>
      <c r="D697" s="1"/>
      <c r="E697" s="1"/>
      <c r="F697" s="1">
        <v>358863</v>
      </c>
      <c r="G697" s="25">
        <f>IF(A!B697&gt;0,G696+A!B697," ")</f>
        <v>24186</v>
      </c>
      <c r="H697" s="1">
        <v>21010</v>
      </c>
      <c r="I697" s="25">
        <f t="shared" si="12"/>
        <v>4774049</v>
      </c>
      <c r="L697" s="83">
        <v>77.400000000000006</v>
      </c>
      <c r="M697" s="83"/>
      <c r="N697" s="87">
        <f>A!$F697*0.0875</f>
        <v>31400.512499999997</v>
      </c>
      <c r="O697" s="1">
        <v>31401</v>
      </c>
      <c r="P697" s="83">
        <f t="shared" si="11"/>
        <v>69.227354948711863</v>
      </c>
      <c r="Q697" s="1">
        <v>449711</v>
      </c>
      <c r="R697" s="1"/>
      <c r="S697" s="1"/>
      <c r="T697" s="1"/>
      <c r="U697" s="1"/>
      <c r="V697" s="1"/>
      <c r="W697" s="1"/>
      <c r="X697" s="85">
        <f>A!N697-O697</f>
        <v>-0.48750000000291038</v>
      </c>
      <c r="Y697" s="86"/>
    </row>
    <row r="698" spans="1:25" ht="12.5" x14ac:dyDescent="0.25">
      <c r="A698" s="9">
        <v>39536</v>
      </c>
      <c r="B698" s="1">
        <v>1456</v>
      </c>
      <c r="C698" s="1"/>
      <c r="D698" s="1"/>
      <c r="E698" s="1"/>
      <c r="F698" s="1">
        <v>391909</v>
      </c>
      <c r="G698" s="25">
        <f>IF(A!B698&gt;0,G697+A!B698," ")</f>
        <v>25642</v>
      </c>
      <c r="H698" s="1">
        <v>22315</v>
      </c>
      <c r="I698" s="25">
        <f t="shared" si="12"/>
        <v>5165958</v>
      </c>
      <c r="L698" s="83">
        <v>77</v>
      </c>
      <c r="M698" s="83"/>
      <c r="N698" s="87">
        <f>A!$F698*0.0875</f>
        <v>34292.037499999999</v>
      </c>
      <c r="O698" s="1">
        <v>34292</v>
      </c>
      <c r="P698" s="83">
        <f t="shared" si="11"/>
        <v>75.600918948480199</v>
      </c>
      <c r="Q698" s="1">
        <v>486731</v>
      </c>
      <c r="R698" s="1"/>
      <c r="S698" s="1"/>
      <c r="T698" s="1"/>
      <c r="U698" s="1"/>
      <c r="V698" s="1"/>
      <c r="W698" s="1"/>
      <c r="X698" s="85">
        <f>A!N698-O698</f>
        <v>3.7499999998544808E-2</v>
      </c>
      <c r="Y698" s="86"/>
    </row>
    <row r="699" spans="1:25" ht="12.5" x14ac:dyDescent="0.25">
      <c r="A699" s="9">
        <v>39543</v>
      </c>
      <c r="B699" s="1">
        <v>1823</v>
      </c>
      <c r="C699" s="1"/>
      <c r="D699" s="1"/>
      <c r="E699" s="1"/>
      <c r="F699" s="1">
        <v>417193</v>
      </c>
      <c r="G699" s="25">
        <f>IF(A!B699&gt;0,G698+A!B699," ")</f>
        <v>27465</v>
      </c>
      <c r="H699" s="1">
        <v>24130</v>
      </c>
      <c r="I699" s="25">
        <f t="shared" si="12"/>
        <v>5583151</v>
      </c>
      <c r="L699" s="83">
        <v>86</v>
      </c>
      <c r="M699" s="83"/>
      <c r="N699" s="87">
        <f>A!$F699*0.0875</f>
        <v>36504.387499999997</v>
      </c>
      <c r="O699" s="1">
        <v>36500</v>
      </c>
      <c r="P699" s="83">
        <f t="shared" si="11"/>
        <v>80.468725697525016</v>
      </c>
      <c r="Q699" s="1">
        <v>526013</v>
      </c>
      <c r="R699" s="1"/>
      <c r="S699" s="1"/>
      <c r="T699" s="1"/>
      <c r="U699" s="1"/>
      <c r="V699" s="1"/>
      <c r="W699" s="1"/>
      <c r="X699" s="85">
        <f>A!N699-O699</f>
        <v>4.3874999999970896</v>
      </c>
      <c r="Y699" s="86"/>
    </row>
    <row r="700" spans="1:25" ht="12.5" x14ac:dyDescent="0.25">
      <c r="A700" s="9">
        <v>39550</v>
      </c>
      <c r="B700" s="1">
        <v>1928</v>
      </c>
      <c r="C700" s="1"/>
      <c r="D700" s="1"/>
      <c r="E700" s="1"/>
      <c r="F700" s="1">
        <v>413201</v>
      </c>
      <c r="G700" s="25">
        <f>IF(A!B700&gt;0,G699+A!B700," ")</f>
        <v>29393</v>
      </c>
      <c r="H700" s="1">
        <v>26050</v>
      </c>
      <c r="I700" s="25">
        <f t="shared" si="12"/>
        <v>5996352</v>
      </c>
      <c r="L700" s="83">
        <v>83.8</v>
      </c>
      <c r="M700" s="83"/>
      <c r="N700" s="87">
        <f>A!$F700*0.0875</f>
        <v>36155.087499999994</v>
      </c>
      <c r="O700" s="1">
        <v>36155</v>
      </c>
      <c r="P700" s="83">
        <f t="shared" si="11"/>
        <v>79.708130892986759</v>
      </c>
      <c r="Q700" s="1">
        <v>564823</v>
      </c>
      <c r="R700" s="1"/>
      <c r="S700" s="1"/>
      <c r="T700" s="1"/>
      <c r="U700" s="1"/>
      <c r="V700" s="1"/>
      <c r="W700" s="1"/>
      <c r="X700" s="85">
        <f>A!N700-O700</f>
        <v>8.7499999994179234E-2</v>
      </c>
      <c r="Y700" s="86"/>
    </row>
    <row r="701" spans="1:25" ht="12.5" x14ac:dyDescent="0.25">
      <c r="A701" s="9">
        <v>39557</v>
      </c>
      <c r="B701" s="1">
        <v>1891</v>
      </c>
      <c r="C701" s="1"/>
      <c r="D701" s="1"/>
      <c r="E701" s="1"/>
      <c r="F701" s="1">
        <v>401074</v>
      </c>
      <c r="G701" s="25">
        <f>IF(A!B701&gt;0,G700+A!B701," ")</f>
        <v>31284</v>
      </c>
      <c r="H701" s="1">
        <v>27933</v>
      </c>
      <c r="I701" s="25">
        <f t="shared" si="12"/>
        <v>6397426</v>
      </c>
      <c r="L701" s="83">
        <v>84.7</v>
      </c>
      <c r="M701" s="83"/>
      <c r="N701" s="87">
        <f>A!$F701*0.0875</f>
        <v>35093.974999999999</v>
      </c>
      <c r="O701" s="1">
        <v>35088</v>
      </c>
      <c r="P701" s="83">
        <f t="shared" si="11"/>
        <v>77.355798555472802</v>
      </c>
      <c r="Q701" s="1">
        <v>602692</v>
      </c>
      <c r="R701" s="1"/>
      <c r="S701" s="1"/>
      <c r="T701" s="1"/>
      <c r="U701" s="1"/>
      <c r="V701" s="1"/>
      <c r="W701" s="1"/>
      <c r="X701" s="85">
        <f>A!N701-O701</f>
        <v>5.9749999999985448</v>
      </c>
      <c r="Y701" s="86"/>
    </row>
    <row r="702" spans="1:25" ht="12.5" x14ac:dyDescent="0.25">
      <c r="A702" s="9">
        <v>39564</v>
      </c>
      <c r="B702" s="1">
        <v>1590</v>
      </c>
      <c r="C702" s="1"/>
      <c r="D702" s="1"/>
      <c r="E702" s="1"/>
      <c r="F702" s="1">
        <v>395192</v>
      </c>
      <c r="G702" s="25">
        <f>IF(A!B702&gt;0,G701+A!B702," ")</f>
        <v>32874</v>
      </c>
      <c r="H702" s="1">
        <v>29521</v>
      </c>
      <c r="I702" s="25">
        <f t="shared" si="12"/>
        <v>6792618</v>
      </c>
      <c r="L702" s="83">
        <v>83.7</v>
      </c>
      <c r="M702" s="83"/>
      <c r="N702" s="87">
        <f>A!$F702*0.0875</f>
        <v>34579.299999999996</v>
      </c>
      <c r="O702" s="1">
        <v>34559</v>
      </c>
      <c r="P702" s="83">
        <f t="shared" si="11"/>
        <v>76.189553188514154</v>
      </c>
      <c r="Q702" s="1">
        <v>639901</v>
      </c>
      <c r="R702" s="1"/>
      <c r="S702" s="1"/>
      <c r="T702" s="1"/>
      <c r="U702" s="1"/>
      <c r="V702" s="1"/>
      <c r="W702" s="1"/>
      <c r="X702" s="85">
        <f>A!N702-O702</f>
        <v>20.299999999995634</v>
      </c>
      <c r="Y702" s="86"/>
    </row>
    <row r="703" spans="1:25" ht="12.5" x14ac:dyDescent="0.25">
      <c r="A703" s="9">
        <v>39571</v>
      </c>
      <c r="B703" s="1">
        <v>2024</v>
      </c>
      <c r="C703" s="1"/>
      <c r="D703" s="1"/>
      <c r="E703" s="1"/>
      <c r="F703" s="1">
        <v>390742</v>
      </c>
      <c r="G703" s="25">
        <f>IF(A!B703&gt;0,G702+A!B703," ")</f>
        <v>34898</v>
      </c>
      <c r="H703" s="1">
        <v>31545</v>
      </c>
      <c r="I703" s="25">
        <f t="shared" si="12"/>
        <v>7183360</v>
      </c>
      <c r="L703" s="83">
        <v>82.2</v>
      </c>
      <c r="M703" s="83"/>
      <c r="N703" s="87">
        <f>A!$F703*0.0875</f>
        <v>34189.924999999996</v>
      </c>
      <c r="O703" s="1">
        <v>34190</v>
      </c>
      <c r="P703" s="83">
        <f t="shared" si="11"/>
        <v>75.376047441051497</v>
      </c>
      <c r="Q703" s="1">
        <v>676639</v>
      </c>
      <c r="R703" s="1"/>
      <c r="S703" s="1"/>
      <c r="T703" s="1"/>
      <c r="U703" s="1"/>
      <c r="V703" s="1"/>
      <c r="W703" s="1"/>
      <c r="X703" s="85">
        <f>A!N703-O703</f>
        <v>-7.5000000004365575E-2</v>
      </c>
      <c r="Y703" s="86"/>
    </row>
    <row r="704" spans="1:25" ht="12.5" x14ac:dyDescent="0.25">
      <c r="A704" s="9">
        <v>39578</v>
      </c>
      <c r="B704" s="1">
        <v>2042</v>
      </c>
      <c r="C704" s="1"/>
      <c r="D704" s="1"/>
      <c r="E704" s="1"/>
      <c r="F704" s="1">
        <v>382956</v>
      </c>
      <c r="G704" s="25">
        <f>IF(A!B704&gt;0,G703+A!B704," ")</f>
        <v>36940</v>
      </c>
      <c r="H704" s="1">
        <v>33580</v>
      </c>
      <c r="I704" s="25">
        <f t="shared" si="12"/>
        <v>7566316</v>
      </c>
      <c r="L704" s="83">
        <v>81.3</v>
      </c>
      <c r="M704" s="83"/>
      <c r="N704" s="87">
        <f>A!$F704*0.0875</f>
        <v>33508.65</v>
      </c>
      <c r="O704" s="1">
        <v>33512</v>
      </c>
      <c r="P704" s="83">
        <f t="shared" si="11"/>
        <v>73.88131330343721</v>
      </c>
      <c r="Q704" s="1">
        <v>712811</v>
      </c>
      <c r="R704" s="1"/>
      <c r="S704" s="1"/>
      <c r="T704" s="1"/>
      <c r="U704" s="1"/>
      <c r="V704" s="1"/>
      <c r="W704" s="1"/>
      <c r="X704" s="85">
        <f>A!N704-O704</f>
        <v>-3.3499999999985448</v>
      </c>
      <c r="Y704" s="86"/>
    </row>
    <row r="705" spans="1:25" ht="12.5" x14ac:dyDescent="0.25">
      <c r="A705" s="9">
        <v>39585</v>
      </c>
      <c r="B705" s="1">
        <v>2144</v>
      </c>
      <c r="C705" s="1"/>
      <c r="D705" s="1"/>
      <c r="E705" s="1"/>
      <c r="F705" s="1">
        <v>383232</v>
      </c>
      <c r="G705" s="25">
        <f>IF(A!B705&gt;0,G704+A!B705," ")</f>
        <v>39084</v>
      </c>
      <c r="H705" s="1">
        <v>35724</v>
      </c>
      <c r="I705" s="25">
        <f t="shared" si="12"/>
        <v>7949548</v>
      </c>
      <c r="L705" s="83">
        <v>81.400000000000006</v>
      </c>
      <c r="M705" s="83"/>
      <c r="N705" s="87">
        <f>A!$F705*0.0875</f>
        <v>33532.799999999996</v>
      </c>
      <c r="O705" s="1">
        <v>33533</v>
      </c>
      <c r="P705" s="83">
        <f t="shared" si="11"/>
        <v>73.927610378496055</v>
      </c>
      <c r="Q705" s="1">
        <v>748890</v>
      </c>
      <c r="R705" s="1"/>
      <c r="S705" s="1"/>
      <c r="T705" s="1"/>
      <c r="U705" s="1"/>
      <c r="V705" s="1"/>
      <c r="W705" s="1"/>
      <c r="X705" s="85">
        <f>A!N705-O705</f>
        <v>-0.20000000000436557</v>
      </c>
      <c r="Y705" s="86"/>
    </row>
    <row r="706" spans="1:25" ht="12.5" x14ac:dyDescent="0.25">
      <c r="A706" s="9">
        <v>39592</v>
      </c>
      <c r="B706" s="1">
        <v>1498</v>
      </c>
      <c r="C706" s="1"/>
      <c r="D706" s="1"/>
      <c r="E706" s="1"/>
      <c r="F706" s="1">
        <v>324643</v>
      </c>
      <c r="G706" s="25">
        <f>IF(A!B706&gt;0,G705+A!B706," ")</f>
        <v>40582</v>
      </c>
      <c r="H706" s="1">
        <v>37208</v>
      </c>
      <c r="I706" s="25">
        <f t="shared" si="12"/>
        <v>8274191</v>
      </c>
      <c r="L706" s="83">
        <v>70.3</v>
      </c>
      <c r="M706" s="83"/>
      <c r="N706" s="87">
        <f>A!$F706*0.0875</f>
        <v>28406.262499999997</v>
      </c>
      <c r="O706" s="1">
        <v>29448</v>
      </c>
      <c r="P706" s="83">
        <f t="shared" si="11"/>
        <v>64.921726968238801</v>
      </c>
      <c r="Q706" s="1">
        <v>779505</v>
      </c>
      <c r="R706" s="1"/>
      <c r="S706" s="1"/>
      <c r="T706" s="1"/>
      <c r="U706" s="1"/>
      <c r="V706" s="1"/>
      <c r="W706" s="1"/>
      <c r="X706" s="85">
        <f>A!N706-O706</f>
        <v>-1041.7375000000029</v>
      </c>
      <c r="Y706" s="86"/>
    </row>
    <row r="707" spans="1:25" ht="12.5" x14ac:dyDescent="0.25">
      <c r="A707" s="9">
        <v>39599</v>
      </c>
      <c r="B707" s="1">
        <v>2002</v>
      </c>
      <c r="C707" s="1"/>
      <c r="D707" s="1"/>
      <c r="E707" s="1"/>
      <c r="F707" s="1">
        <v>378475</v>
      </c>
      <c r="G707" s="25">
        <f>IF(A!B707&gt;0,G706+A!B707," ")</f>
        <v>42584</v>
      </c>
      <c r="H707" s="1">
        <v>39215</v>
      </c>
      <c r="I707" s="25">
        <f t="shared" si="12"/>
        <v>8652666</v>
      </c>
      <c r="L707" s="83">
        <v>79.7</v>
      </c>
      <c r="M707" s="83"/>
      <c r="N707" s="87">
        <f>A!$F707*0.0875</f>
        <v>33116.5625</v>
      </c>
      <c r="O707" s="1">
        <v>33463</v>
      </c>
      <c r="P707" s="83">
        <f t="shared" si="11"/>
        <v>73.773286794966552</v>
      </c>
      <c r="Q707" s="1">
        <v>815113</v>
      </c>
      <c r="R707" s="1"/>
      <c r="S707" s="1"/>
      <c r="T707" s="1"/>
      <c r="U707" s="1"/>
      <c r="V707" s="1"/>
      <c r="W707" s="1"/>
      <c r="X707" s="85">
        <f>A!N707-O707</f>
        <v>-346.4375</v>
      </c>
      <c r="Y707" s="86"/>
    </row>
    <row r="708" spans="1:25" ht="12.5" x14ac:dyDescent="0.25">
      <c r="A708" s="9">
        <v>39606</v>
      </c>
      <c r="B708" s="1">
        <v>1857</v>
      </c>
      <c r="C708" s="1"/>
      <c r="D708" s="1"/>
      <c r="E708" s="1"/>
      <c r="F708" s="1">
        <v>378420</v>
      </c>
      <c r="G708" s="25">
        <f>IF(A!B708&gt;0,G707+A!B708," ")</f>
        <v>44441</v>
      </c>
      <c r="H708" s="1">
        <v>41072</v>
      </c>
      <c r="I708" s="25">
        <f t="shared" si="12"/>
        <v>9031086</v>
      </c>
      <c r="L708" s="83">
        <v>77.2</v>
      </c>
      <c r="M708" s="83"/>
      <c r="N708" s="87">
        <f>A!$F708*0.0875</f>
        <v>33111.75</v>
      </c>
      <c r="O708" s="1">
        <v>32799</v>
      </c>
      <c r="P708" s="83">
        <f t="shared" si="11"/>
        <v>72.309417374058157</v>
      </c>
      <c r="Q708" s="1">
        <v>850814</v>
      </c>
      <c r="R708" s="1"/>
      <c r="S708" s="1"/>
      <c r="T708" s="1"/>
      <c r="U708" s="1"/>
      <c r="V708" s="1"/>
      <c r="W708" s="1"/>
      <c r="X708" s="85">
        <f>A!N708-O708</f>
        <v>312.75</v>
      </c>
      <c r="Y708" s="86"/>
    </row>
    <row r="709" spans="1:25" ht="12.5" x14ac:dyDescent="0.25">
      <c r="A709" s="9">
        <v>39613</v>
      </c>
      <c r="B709" s="1">
        <v>1826</v>
      </c>
      <c r="C709" s="1"/>
      <c r="D709" s="1"/>
      <c r="E709" s="1"/>
      <c r="F709" s="1">
        <v>369333</v>
      </c>
      <c r="G709" s="25">
        <f>IF(A!B709&gt;0,G708+A!B709," ")</f>
        <v>46267</v>
      </c>
      <c r="H709" s="1">
        <v>42898</v>
      </c>
      <c r="I709" s="25">
        <f t="shared" si="12"/>
        <v>9400419</v>
      </c>
      <c r="L709" s="83">
        <v>77</v>
      </c>
      <c r="M709" s="83"/>
      <c r="N709" s="87">
        <f>A!$F709*0.0875</f>
        <v>32316.637499999997</v>
      </c>
      <c r="O709" s="1">
        <v>32316</v>
      </c>
      <c r="P709" s="83">
        <f t="shared" si="11"/>
        <v>71.244584647704599</v>
      </c>
      <c r="Q709" s="1">
        <v>885574</v>
      </c>
      <c r="R709" s="1"/>
      <c r="S709" s="1"/>
      <c r="T709" s="1"/>
      <c r="U709" s="1"/>
      <c r="V709" s="1"/>
      <c r="W709" s="1"/>
      <c r="X709" s="85">
        <f>A!N709-O709</f>
        <v>0.63749999999708962</v>
      </c>
      <c r="Y709" s="86"/>
    </row>
    <row r="710" spans="1:25" ht="12.5" x14ac:dyDescent="0.25">
      <c r="A710" s="9">
        <v>39620</v>
      </c>
      <c r="B710" s="1">
        <v>1847</v>
      </c>
      <c r="C710" s="1"/>
      <c r="D710" s="1"/>
      <c r="E710" s="1"/>
      <c r="F710" s="1">
        <v>379847</v>
      </c>
      <c r="G710" s="25">
        <f>IF(A!B710&gt;0,G709+A!B710," ")</f>
        <v>48114</v>
      </c>
      <c r="H710" s="1">
        <v>44745</v>
      </c>
      <c r="I710" s="25">
        <f t="shared" si="12"/>
        <v>9780266</v>
      </c>
      <c r="L710" s="83">
        <v>79.2</v>
      </c>
      <c r="M710" s="83"/>
      <c r="N710" s="87">
        <f>A!$F710*0.0875</f>
        <v>33236.612499999996</v>
      </c>
      <c r="O710" s="1">
        <v>33238</v>
      </c>
      <c r="P710" s="83">
        <f t="shared" si="11"/>
        <v>73.277246705050302</v>
      </c>
      <c r="Q710" s="1">
        <v>921276</v>
      </c>
      <c r="R710" s="1"/>
      <c r="S710" s="1"/>
      <c r="T710" s="1"/>
      <c r="U710" s="1"/>
      <c r="V710" s="1"/>
      <c r="W710" s="1"/>
      <c r="X710" s="85">
        <f>A!N710-O710</f>
        <v>-1.3875000000043656</v>
      </c>
      <c r="Y710" s="86"/>
    </row>
    <row r="711" spans="1:25" ht="12.5" x14ac:dyDescent="0.25">
      <c r="A711" s="9">
        <v>39627</v>
      </c>
      <c r="B711" s="1">
        <v>1702</v>
      </c>
      <c r="C711" s="1"/>
      <c r="D711" s="1"/>
      <c r="E711" s="1"/>
      <c r="F711" s="1">
        <v>352946</v>
      </c>
      <c r="G711" s="25">
        <f>IF(A!B711&gt;0,G710+A!B711," ")</f>
        <v>49816</v>
      </c>
      <c r="H711" s="1">
        <v>46447</v>
      </c>
      <c r="I711" s="25">
        <f t="shared" si="12"/>
        <v>10133212</v>
      </c>
      <c r="L711" s="83">
        <v>78.7</v>
      </c>
      <c r="M711" s="83"/>
      <c r="N711" s="87">
        <f>A!$F711*0.0875</f>
        <v>30882.774999999998</v>
      </c>
      <c r="O711" s="1">
        <v>30883</v>
      </c>
      <c r="P711" s="83">
        <f t="shared" si="11"/>
        <v>68.085360430593553</v>
      </c>
      <c r="Q711" s="1">
        <v>954529</v>
      </c>
      <c r="R711" s="1"/>
      <c r="S711" s="1"/>
      <c r="T711" s="1"/>
      <c r="U711" s="1"/>
      <c r="V711" s="1"/>
      <c r="W711" s="1"/>
      <c r="X711" s="85">
        <f>A!N711-O711</f>
        <v>-0.22500000000218279</v>
      </c>
      <c r="Y711" s="86"/>
    </row>
    <row r="712" spans="1:25" ht="12.5" x14ac:dyDescent="0.25">
      <c r="A712" s="9">
        <v>39634</v>
      </c>
      <c r="B712" s="1">
        <v>1725</v>
      </c>
      <c r="C712" s="1"/>
      <c r="D712" s="1"/>
      <c r="E712" s="1"/>
      <c r="F712" s="1">
        <v>319711</v>
      </c>
      <c r="G712" s="25">
        <f>IF(A!B712&gt;0,G711+A!B712," ")</f>
        <v>51541</v>
      </c>
      <c r="H712" s="1">
        <v>56855</v>
      </c>
      <c r="I712" s="25">
        <f t="shared" si="12"/>
        <v>10452923</v>
      </c>
      <c r="L712" s="83">
        <v>68.099999999999994</v>
      </c>
      <c r="M712" s="83"/>
      <c r="N712" s="87">
        <f>A!$F712*0.0875</f>
        <v>27974.712499999998</v>
      </c>
      <c r="O712" s="1">
        <v>27975</v>
      </c>
      <c r="P712" s="83">
        <f t="shared" si="11"/>
        <v>61.67431784625375</v>
      </c>
      <c r="Q712" s="1">
        <v>984578</v>
      </c>
      <c r="R712" s="1"/>
      <c r="S712" s="1"/>
      <c r="T712" s="1"/>
      <c r="U712" s="1"/>
      <c r="V712" s="1"/>
      <c r="W712" s="1"/>
      <c r="X712" s="85">
        <f>A!N712-O712</f>
        <v>-0.28750000000218279</v>
      </c>
      <c r="Y712" s="86"/>
    </row>
    <row r="713" spans="1:25" ht="12.5" x14ac:dyDescent="0.25">
      <c r="A713" s="9">
        <v>39641</v>
      </c>
      <c r="B713" s="1">
        <v>1946</v>
      </c>
      <c r="C713" s="1"/>
      <c r="D713" s="1"/>
      <c r="E713" s="1"/>
      <c r="F713" s="1">
        <v>389854</v>
      </c>
      <c r="G713" s="25">
        <f>IF(A!B713&gt;0,G712+A!B713," ")</f>
        <v>53487</v>
      </c>
      <c r="H713" s="1">
        <v>50118</v>
      </c>
      <c r="I713" s="25">
        <f t="shared" si="12"/>
        <v>10842777</v>
      </c>
      <c r="L713" s="83">
        <v>79.599999999999994</v>
      </c>
      <c r="M713" s="83"/>
      <c r="N713" s="87">
        <f>A!$F713*0.0875</f>
        <v>34112.224999999999</v>
      </c>
      <c r="O713" s="1">
        <v>34101</v>
      </c>
      <c r="P713" s="83">
        <f t="shared" si="11"/>
        <v>75.179836027706841</v>
      </c>
      <c r="Q713" s="1">
        <v>1021411</v>
      </c>
      <c r="R713" s="1"/>
      <c r="S713" s="1"/>
      <c r="T713" s="1"/>
      <c r="U713" s="1"/>
      <c r="V713" s="1"/>
      <c r="W713" s="1"/>
      <c r="X713" s="85">
        <f>A!N713-O713</f>
        <v>11.224999999998545</v>
      </c>
      <c r="Y713" s="86"/>
    </row>
    <row r="714" spans="1:25" ht="12.5" x14ac:dyDescent="0.25">
      <c r="A714" s="9">
        <v>39648</v>
      </c>
      <c r="B714" s="1">
        <v>2053</v>
      </c>
      <c r="C714" s="1"/>
      <c r="D714" s="1"/>
      <c r="E714" s="1"/>
      <c r="F714" s="1">
        <v>393390</v>
      </c>
      <c r="G714" s="25">
        <f>IF(A!B714&gt;0,G713+A!B714," ")</f>
        <v>55540</v>
      </c>
      <c r="H714" s="1">
        <v>52171</v>
      </c>
      <c r="I714" s="25">
        <f t="shared" si="12"/>
        <v>11236167</v>
      </c>
      <c r="L714" s="83">
        <v>82.3</v>
      </c>
      <c r="M714" s="83"/>
      <c r="N714" s="87">
        <f>A!$F714*0.0875</f>
        <v>34421.625</v>
      </c>
      <c r="O714" s="1">
        <v>34422</v>
      </c>
      <c r="P714" s="83">
        <f t="shared" si="11"/>
        <v>75.8875198893207</v>
      </c>
      <c r="Q714" s="1">
        <v>1058431</v>
      </c>
      <c r="R714" s="1"/>
      <c r="S714" s="1"/>
      <c r="T714" s="1"/>
      <c r="U714" s="1"/>
      <c r="V714" s="1"/>
      <c r="W714" s="1"/>
      <c r="X714" s="85">
        <f>A!N714-O714</f>
        <v>-0.375</v>
      </c>
      <c r="Y714" s="86"/>
    </row>
    <row r="715" spans="1:25" ht="12.5" x14ac:dyDescent="0.25">
      <c r="A715" s="9">
        <v>39655</v>
      </c>
      <c r="B715" s="1">
        <v>2171</v>
      </c>
      <c r="C715" s="1"/>
      <c r="D715" s="1"/>
      <c r="E715" s="1"/>
      <c r="F715" s="1">
        <v>391671</v>
      </c>
      <c r="G715" s="25">
        <f>IF(A!B715&gt;0,G714+A!B715," ")</f>
        <v>57711</v>
      </c>
      <c r="H715" s="1">
        <v>54342</v>
      </c>
      <c r="I715" s="25">
        <f t="shared" si="12"/>
        <v>11627838</v>
      </c>
      <c r="L715" s="83">
        <v>82.7</v>
      </c>
      <c r="M715" s="83"/>
      <c r="N715" s="87">
        <f>A!$F715*0.0875</f>
        <v>34271.212500000001</v>
      </c>
      <c r="O715" s="1">
        <v>34267</v>
      </c>
      <c r="P715" s="83">
        <f t="shared" si="11"/>
        <v>75.545803382933954</v>
      </c>
      <c r="Q715" s="1">
        <v>1095358</v>
      </c>
      <c r="R715" s="1"/>
      <c r="S715" s="1"/>
      <c r="T715" s="1"/>
      <c r="U715" s="1"/>
      <c r="V715" s="1"/>
      <c r="W715" s="1"/>
      <c r="X715" s="85">
        <f>A!N715-O715</f>
        <v>4.2125000000014552</v>
      </c>
      <c r="Y715" s="86"/>
    </row>
    <row r="716" spans="1:25" ht="12.5" x14ac:dyDescent="0.25">
      <c r="A716" s="9">
        <v>39662</v>
      </c>
      <c r="B716" s="1">
        <v>2131</v>
      </c>
      <c r="C716" s="1"/>
      <c r="D716" s="1"/>
      <c r="E716" s="1"/>
      <c r="F716" s="1">
        <v>373825</v>
      </c>
      <c r="G716" s="25">
        <f>IF(A!B716&gt;0,G715+A!B716," ")</f>
        <v>59842</v>
      </c>
      <c r="H716" s="1">
        <v>56473</v>
      </c>
      <c r="I716" s="25">
        <f t="shared" si="12"/>
        <v>12001663</v>
      </c>
      <c r="L716" s="83">
        <v>77.7</v>
      </c>
      <c r="M716" s="83"/>
      <c r="N716" s="87">
        <f>A!$F716*0.0875</f>
        <v>32709.687499999996</v>
      </c>
      <c r="O716" s="1">
        <v>32710</v>
      </c>
      <c r="P716" s="83">
        <f t="shared" si="11"/>
        <v>72.113205960713501</v>
      </c>
      <c r="Q716" s="1">
        <v>1130494</v>
      </c>
      <c r="R716" s="1"/>
      <c r="S716" s="1"/>
      <c r="T716" s="1"/>
      <c r="U716" s="1"/>
      <c r="V716" s="1"/>
      <c r="W716" s="1"/>
      <c r="X716" s="85">
        <f>A!N716-O716</f>
        <v>-0.31250000000363798</v>
      </c>
      <c r="Y716" s="86"/>
    </row>
    <row r="717" spans="1:25" ht="12.5" x14ac:dyDescent="0.25">
      <c r="A717" s="9">
        <v>39669</v>
      </c>
      <c r="B717" s="1">
        <v>1908</v>
      </c>
      <c r="C717" s="1"/>
      <c r="D717" s="1"/>
      <c r="E717" s="1"/>
      <c r="F717" s="1">
        <v>355570</v>
      </c>
      <c r="G717" s="25">
        <f>IF(A!B717&gt;0,G716+A!B717," ")</f>
        <v>61750</v>
      </c>
      <c r="H717" s="1">
        <v>58381</v>
      </c>
      <c r="I717" s="25">
        <f t="shared" si="12"/>
        <v>12357233</v>
      </c>
      <c r="L717" s="83">
        <v>75</v>
      </c>
      <c r="M717" s="83"/>
      <c r="N717" s="87">
        <f>A!$F717*0.0875</f>
        <v>31112.374999999996</v>
      </c>
      <c r="O717" s="1">
        <v>31108</v>
      </c>
      <c r="P717" s="83">
        <f t="shared" si="11"/>
        <v>68.581400520509803</v>
      </c>
      <c r="Q717" s="1">
        <v>1164124</v>
      </c>
      <c r="R717" s="1"/>
      <c r="S717" s="1"/>
      <c r="T717" s="1"/>
      <c r="U717" s="1"/>
      <c r="V717" s="1"/>
      <c r="W717" s="1"/>
      <c r="X717" s="85">
        <f>A!N717-O717</f>
        <v>4.374999999996362</v>
      </c>
      <c r="Y717" s="86"/>
    </row>
    <row r="718" spans="1:25" ht="12.5" x14ac:dyDescent="0.25">
      <c r="A718" s="9">
        <v>39676</v>
      </c>
      <c r="B718" s="1">
        <v>2003</v>
      </c>
      <c r="C718" s="1"/>
      <c r="D718" s="1"/>
      <c r="E718" s="1"/>
      <c r="F718" s="1">
        <v>391954</v>
      </c>
      <c r="G718" s="25">
        <f>IF(A!B718&gt;0,G717+A!B718," ")</f>
        <v>63753</v>
      </c>
      <c r="H718" s="1">
        <v>60248</v>
      </c>
      <c r="I718" s="25">
        <f t="shared" si="12"/>
        <v>12749187</v>
      </c>
      <c r="L718" s="83">
        <v>64.099999999999994</v>
      </c>
      <c r="M718" s="83"/>
      <c r="N718" s="87">
        <f>A!$F718*0.0875</f>
        <v>34295.974999999999</v>
      </c>
      <c r="O718" s="1">
        <v>34296</v>
      </c>
      <c r="P718" s="83">
        <f t="shared" si="11"/>
        <v>75.609737438967599</v>
      </c>
      <c r="Q718" s="1">
        <v>1200956</v>
      </c>
      <c r="R718" s="1"/>
      <c r="S718" s="1"/>
      <c r="T718" s="1"/>
      <c r="U718" s="1"/>
      <c r="V718" s="1"/>
      <c r="W718" s="1"/>
      <c r="X718" s="85">
        <f>A!N718-O718</f>
        <v>-2.5000000001455192E-2</v>
      </c>
      <c r="Y718" s="86"/>
    </row>
    <row r="719" spans="1:25" ht="12.5" x14ac:dyDescent="0.25">
      <c r="A719" s="9">
        <v>39683</v>
      </c>
      <c r="B719" s="1">
        <v>1794</v>
      </c>
      <c r="C719" s="1"/>
      <c r="D719" s="1"/>
      <c r="E719" s="1"/>
      <c r="F719" s="1">
        <v>390088</v>
      </c>
      <c r="G719" s="25">
        <f>IF(A!B719&gt;0,G718+A!B719," ")</f>
        <v>65547</v>
      </c>
      <c r="H719" s="1">
        <v>62042</v>
      </c>
      <c r="I719" s="25">
        <f t="shared" si="12"/>
        <v>13139275</v>
      </c>
      <c r="L719" s="83">
        <v>81.900000000000006</v>
      </c>
      <c r="M719" s="83"/>
      <c r="N719" s="87">
        <f>A!$F719*0.0875</f>
        <v>34132.699999999997</v>
      </c>
      <c r="O719" s="1">
        <v>34133</v>
      </c>
      <c r="P719" s="83">
        <f t="shared" si="11"/>
        <v>75.250383951606054</v>
      </c>
      <c r="Q719" s="1">
        <v>1223241</v>
      </c>
      <c r="R719" s="1"/>
      <c r="S719" s="1"/>
      <c r="T719" s="1"/>
      <c r="U719" s="1"/>
      <c r="V719" s="1"/>
      <c r="W719" s="1"/>
      <c r="X719" s="85">
        <f>A!N719-O719</f>
        <v>-0.30000000000291038</v>
      </c>
      <c r="Y719" s="86"/>
    </row>
    <row r="720" spans="1:25" ht="12.5" x14ac:dyDescent="0.25">
      <c r="A720" s="9">
        <v>39690</v>
      </c>
      <c r="B720" s="1">
        <v>1804</v>
      </c>
      <c r="C720" s="1"/>
      <c r="D720" s="1"/>
      <c r="E720" s="1"/>
      <c r="F720" s="1">
        <v>394368</v>
      </c>
      <c r="G720" s="25">
        <f>IF(A!B720&gt;0,G719+A!B720," ")</f>
        <v>67351</v>
      </c>
      <c r="H720" s="1">
        <v>63846</v>
      </c>
      <c r="I720" s="25">
        <f t="shared" si="12"/>
        <v>13533643</v>
      </c>
      <c r="L720" s="83">
        <v>79.599999999999994</v>
      </c>
      <c r="M720" s="83"/>
      <c r="N720" s="87">
        <f>A!$F720*0.0875</f>
        <v>34507.199999999997</v>
      </c>
      <c r="O720" s="1">
        <v>34507</v>
      </c>
      <c r="P720" s="83">
        <f t="shared" si="11"/>
        <v>76.074912812177956</v>
      </c>
      <c r="Q720" s="1">
        <v>1260015</v>
      </c>
      <c r="R720" s="1"/>
      <c r="S720" s="1"/>
      <c r="T720" s="1"/>
      <c r="U720" s="1"/>
      <c r="V720" s="1"/>
      <c r="W720" s="1"/>
      <c r="X720" s="85">
        <f>A!N720-O720</f>
        <v>0.19999999999708962</v>
      </c>
      <c r="Y720" s="86"/>
    </row>
    <row r="721" spans="1:25" ht="12.5" x14ac:dyDescent="0.25">
      <c r="A721" s="9">
        <v>39697</v>
      </c>
      <c r="B721" s="1">
        <v>1480</v>
      </c>
      <c r="C721" s="1"/>
      <c r="D721" s="1"/>
      <c r="E721" s="1"/>
      <c r="F721" s="1">
        <v>334797</v>
      </c>
      <c r="G721" s="25">
        <f>IF(A!B721&gt;0,G720+A!B721," ")</f>
        <v>68831</v>
      </c>
      <c r="H721" s="1">
        <v>65326</v>
      </c>
      <c r="I721" s="25">
        <f t="shared" si="12"/>
        <v>13868440</v>
      </c>
      <c r="L721" s="83">
        <v>72.5</v>
      </c>
      <c r="M721" s="83"/>
      <c r="N721" s="87">
        <f>A!$F721*0.0875</f>
        <v>29294.737499999999</v>
      </c>
      <c r="O721" s="1">
        <v>29275</v>
      </c>
      <c r="P721" s="83">
        <f t="shared" si="11"/>
        <v>64.540327254658749</v>
      </c>
      <c r="Q721" s="1">
        <v>1291204</v>
      </c>
      <c r="R721" s="1"/>
      <c r="S721" s="1"/>
      <c r="T721" s="1"/>
      <c r="U721" s="1"/>
      <c r="V721" s="1"/>
      <c r="W721" s="1"/>
      <c r="X721" s="85">
        <f>A!N721-O721</f>
        <v>19.737499999999272</v>
      </c>
      <c r="Y721" s="86"/>
    </row>
    <row r="722" spans="1:25" ht="12.5" x14ac:dyDescent="0.25">
      <c r="A722" s="9">
        <v>39704</v>
      </c>
      <c r="B722" s="1">
        <v>1480</v>
      </c>
      <c r="C722" s="1"/>
      <c r="D722" s="1"/>
      <c r="E722" s="1"/>
      <c r="F722" s="1">
        <v>401257</v>
      </c>
      <c r="G722" s="25">
        <f>IF(A!B722&gt;0,G721+A!B722," ")</f>
        <v>70311</v>
      </c>
      <c r="H722" s="1">
        <v>66945</v>
      </c>
      <c r="I722" s="25">
        <f t="shared" si="12"/>
        <v>14269697</v>
      </c>
      <c r="L722" s="83">
        <v>80.400000000000006</v>
      </c>
      <c r="M722" s="83"/>
      <c r="N722" s="87">
        <f>A!$F722*0.0875</f>
        <v>35109.987499999996</v>
      </c>
      <c r="O722" s="1">
        <v>35090</v>
      </c>
      <c r="P722" s="83">
        <f t="shared" si="11"/>
        <v>77.360207800716509</v>
      </c>
      <c r="Q722" s="1">
        <v>1328537</v>
      </c>
      <c r="R722" s="1"/>
      <c r="S722" s="1"/>
      <c r="T722" s="1"/>
      <c r="U722" s="1"/>
      <c r="V722" s="1"/>
      <c r="W722" s="1"/>
      <c r="X722" s="85">
        <f>A!N722-O722</f>
        <v>19.987499999995634</v>
      </c>
      <c r="Y722" s="86"/>
    </row>
    <row r="723" spans="1:25" ht="12.5" x14ac:dyDescent="0.25">
      <c r="A723" s="9">
        <v>39711</v>
      </c>
      <c r="B723" s="1">
        <v>1829</v>
      </c>
      <c r="C723" s="1"/>
      <c r="D723" s="1"/>
      <c r="E723" s="1"/>
      <c r="F723" s="1">
        <v>411830</v>
      </c>
      <c r="G723" s="25">
        <f>IF(A!B723&gt;0,G722+A!B723," ")</f>
        <v>72140</v>
      </c>
      <c r="H723" s="1">
        <v>68774</v>
      </c>
      <c r="I723" s="25">
        <f t="shared" si="12"/>
        <v>14681527</v>
      </c>
      <c r="L723" s="83">
        <v>84.6</v>
      </c>
      <c r="M723" s="83"/>
      <c r="N723" s="87">
        <f>A!$F723*0.0875</f>
        <v>36035.125</v>
      </c>
      <c r="O723" s="1">
        <v>36035</v>
      </c>
      <c r="P723" s="83">
        <f t="shared" si="11"/>
        <v>79.443576178364751</v>
      </c>
      <c r="Q723" s="1">
        <v>1366801</v>
      </c>
      <c r="R723" s="1"/>
      <c r="S723" s="1"/>
      <c r="T723" s="1"/>
      <c r="U723" s="1"/>
      <c r="V723" s="1"/>
      <c r="W723" s="1"/>
      <c r="X723" s="85">
        <f>A!N723-O723</f>
        <v>0.125</v>
      </c>
      <c r="Y723" s="86"/>
    </row>
    <row r="724" spans="1:25" ht="12.5" x14ac:dyDescent="0.25">
      <c r="A724" s="9">
        <v>39718</v>
      </c>
      <c r="B724" s="1">
        <v>1747</v>
      </c>
      <c r="C724" s="1"/>
      <c r="D724" s="1"/>
      <c r="E724" s="1"/>
      <c r="F724" s="1">
        <v>410086</v>
      </c>
      <c r="G724" s="25">
        <f>IF(A!B724&gt;0,G723+A!B724," ")</f>
        <v>73887</v>
      </c>
      <c r="H724" s="1">
        <v>70521</v>
      </c>
      <c r="I724" s="25">
        <f t="shared" si="12"/>
        <v>15091613</v>
      </c>
      <c r="L724" s="83">
        <v>85</v>
      </c>
      <c r="M724" s="83"/>
      <c r="N724" s="87">
        <f>A!$F724*0.0875</f>
        <v>35882.524999999994</v>
      </c>
      <c r="O724" s="1">
        <v>35864</v>
      </c>
      <c r="P724" s="83">
        <f t="shared" si="11"/>
        <v>79.066585710028406</v>
      </c>
      <c r="Q724" s="1">
        <v>1405065</v>
      </c>
      <c r="R724" s="1"/>
      <c r="S724" s="1"/>
      <c r="T724" s="1"/>
      <c r="U724" s="1"/>
      <c r="V724" s="1"/>
      <c r="W724" s="1"/>
      <c r="X724" s="85">
        <f>A!N724-O724</f>
        <v>18.524999999994179</v>
      </c>
      <c r="Y724" s="86"/>
    </row>
    <row r="725" spans="1:25" ht="12.5" x14ac:dyDescent="0.25">
      <c r="A725" s="9">
        <v>39725</v>
      </c>
      <c r="B725" s="1">
        <v>1747</v>
      </c>
      <c r="C725" s="1"/>
      <c r="D725" s="1"/>
      <c r="E725" s="1"/>
      <c r="F725" s="1">
        <v>427086</v>
      </c>
      <c r="G725" s="25">
        <f>IF(A!B725&gt;0,G724+A!B725," ")</f>
        <v>75634</v>
      </c>
      <c r="H725" s="1">
        <v>64615</v>
      </c>
      <c r="I725" s="25">
        <f t="shared" si="12"/>
        <v>15518699</v>
      </c>
      <c r="L725" s="83">
        <v>87.1</v>
      </c>
      <c r="M725" s="83"/>
      <c r="N725" s="87">
        <f>A!$F725*0.0875</f>
        <v>37370.024999999994</v>
      </c>
      <c r="O725" s="1">
        <v>37395</v>
      </c>
      <c r="P725" s="83">
        <f t="shared" si="11"/>
        <v>82.441862944080754</v>
      </c>
      <c r="Q725" s="1">
        <v>1444819</v>
      </c>
      <c r="R725" s="1"/>
      <c r="S725" s="1"/>
      <c r="T725" s="1"/>
      <c r="U725" s="1"/>
      <c r="V725" s="1"/>
      <c r="W725" s="1"/>
      <c r="X725" s="85">
        <f>A!N725-O725</f>
        <v>-24.975000000005821</v>
      </c>
      <c r="Y725" s="86"/>
    </row>
    <row r="726" spans="1:25" ht="12.5" x14ac:dyDescent="0.25">
      <c r="A726" s="9">
        <v>39732</v>
      </c>
      <c r="B726" s="1">
        <v>1667</v>
      </c>
      <c r="C726" s="1"/>
      <c r="D726" s="1"/>
      <c r="E726" s="1"/>
      <c r="F726" s="1">
        <v>425930</v>
      </c>
      <c r="G726" s="25">
        <f>IF(A!B726&gt;0,G725+A!B726," ")</f>
        <v>77301</v>
      </c>
      <c r="H726" s="1">
        <v>65987</v>
      </c>
      <c r="I726" s="25">
        <f t="shared" si="12"/>
        <v>15944629</v>
      </c>
      <c r="L726" s="83">
        <v>90.9</v>
      </c>
      <c r="M726" s="83"/>
      <c r="N726" s="87">
        <f>A!$F726*0.0875</f>
        <v>37268.875</v>
      </c>
      <c r="O726" s="1">
        <v>37269</v>
      </c>
      <c r="P726" s="83">
        <f t="shared" si="11"/>
        <v>82.164080493727653</v>
      </c>
      <c r="Q726" s="1">
        <v>1484480</v>
      </c>
      <c r="R726" s="1"/>
      <c r="S726" s="1"/>
      <c r="T726" s="1"/>
      <c r="U726" s="1"/>
      <c r="V726" s="1"/>
      <c r="W726" s="1"/>
      <c r="X726" s="85">
        <f>A!N726-O726</f>
        <v>-0.125</v>
      </c>
      <c r="Y726" s="86"/>
    </row>
    <row r="727" spans="1:25" ht="12.5" x14ac:dyDescent="0.25">
      <c r="A727" s="9">
        <v>39739</v>
      </c>
      <c r="B727" s="1">
        <v>1231</v>
      </c>
      <c r="C727" s="1"/>
      <c r="D727" s="1"/>
      <c r="E727" s="1"/>
      <c r="F727" s="1">
        <v>348541</v>
      </c>
      <c r="G727" s="25">
        <f>IF(A!B727&gt;0,G726+A!B727," ")</f>
        <v>78532</v>
      </c>
      <c r="H727" s="1">
        <v>66923</v>
      </c>
      <c r="I727" s="25">
        <f t="shared" si="12"/>
        <v>16293170</v>
      </c>
      <c r="L727" s="83">
        <v>75.099999999999994</v>
      </c>
      <c r="M727" s="83"/>
      <c r="N727" s="87">
        <f>A!$F727*0.0875</f>
        <v>30497.337499999998</v>
      </c>
      <c r="O727" s="1">
        <v>30497</v>
      </c>
      <c r="P727" s="83">
        <f t="shared" si="11"/>
        <v>67.234376098559451</v>
      </c>
      <c r="Q727" s="1">
        <v>1516878</v>
      </c>
      <c r="R727" s="1"/>
      <c r="S727" s="1"/>
      <c r="T727" s="1"/>
      <c r="U727" s="1"/>
      <c r="V727" s="1"/>
      <c r="W727" s="1"/>
      <c r="X727" s="85">
        <f>A!N727-O727</f>
        <v>0.33749999999781721</v>
      </c>
      <c r="Y727" s="86"/>
    </row>
    <row r="728" spans="1:25" ht="12.5" x14ac:dyDescent="0.25">
      <c r="A728" s="9">
        <v>39746</v>
      </c>
      <c r="B728" s="1">
        <v>1829</v>
      </c>
      <c r="C728" s="1"/>
      <c r="D728" s="1"/>
      <c r="E728" s="1"/>
      <c r="F728" s="1">
        <v>426662</v>
      </c>
      <c r="G728" s="25">
        <f>IF(A!B728&gt;0,G727+A!B728," ")</f>
        <v>80361</v>
      </c>
      <c r="H728" s="1">
        <v>68457</v>
      </c>
      <c r="I728" s="25">
        <f t="shared" si="12"/>
        <v>16719832</v>
      </c>
      <c r="L728" s="83">
        <v>91.1</v>
      </c>
      <c r="M728" s="83"/>
      <c r="N728" s="87">
        <f>A!$F728*0.0875</f>
        <v>37332.924999999996</v>
      </c>
      <c r="O728" s="1">
        <v>37333</v>
      </c>
      <c r="P728" s="83">
        <f t="shared" si="11"/>
        <v>82.30517634152605</v>
      </c>
      <c r="Q728" s="1">
        <v>1556632</v>
      </c>
      <c r="R728" s="1"/>
      <c r="S728" s="1"/>
      <c r="T728" s="1"/>
      <c r="U728" s="1"/>
      <c r="V728" s="1"/>
      <c r="W728" s="1"/>
      <c r="X728" s="85">
        <f>A!N728-O728</f>
        <v>-7.5000000004365575E-2</v>
      </c>
      <c r="Y728" s="86"/>
    </row>
    <row r="729" spans="1:25" ht="12.5" x14ac:dyDescent="0.25">
      <c r="A729" s="9">
        <v>39753</v>
      </c>
      <c r="B729" s="1">
        <v>1423</v>
      </c>
      <c r="C729" s="1"/>
      <c r="D729" s="1"/>
      <c r="E729" s="1"/>
      <c r="F729" s="1">
        <v>433832</v>
      </c>
      <c r="G729" s="25">
        <f>IF(A!B729&gt;0,G728+A!B729," ")</f>
        <v>81784</v>
      </c>
      <c r="H729" s="1">
        <v>69605</v>
      </c>
      <c r="I729" s="25">
        <f t="shared" si="12"/>
        <v>17153664</v>
      </c>
      <c r="L729" s="83">
        <v>91.5</v>
      </c>
      <c r="M729" s="83"/>
      <c r="N729" s="87">
        <f>A!$F729*0.0875</f>
        <v>37960.299999999996</v>
      </c>
      <c r="O729" s="1">
        <v>37960</v>
      </c>
      <c r="P729" s="83">
        <f t="shared" ref="P729:P792" si="13">(O729*2204.62262185)/1000000</f>
        <v>83.687474725426</v>
      </c>
      <c r="Q729" s="1">
        <v>1596944</v>
      </c>
      <c r="R729" s="1"/>
      <c r="S729" s="1"/>
      <c r="T729" s="1"/>
      <c r="U729" s="1"/>
      <c r="V729" s="1"/>
      <c r="W729" s="1"/>
      <c r="X729" s="85">
        <f>A!N729-O729</f>
        <v>0.29999999999563443</v>
      </c>
      <c r="Y729" s="86"/>
    </row>
    <row r="730" spans="1:25" ht="12.5" x14ac:dyDescent="0.25">
      <c r="A730" s="9">
        <v>39760</v>
      </c>
      <c r="B730" s="1">
        <v>1994</v>
      </c>
      <c r="C730" s="1"/>
      <c r="D730" s="1"/>
      <c r="E730" s="1"/>
      <c r="F730" s="1">
        <v>424169</v>
      </c>
      <c r="G730" s="25">
        <f>IF(A!B730&gt;0,G729+A!B730," ")</f>
        <v>83778</v>
      </c>
      <c r="H730" s="1">
        <v>71324</v>
      </c>
      <c r="I730" s="25">
        <f t="shared" si="12"/>
        <v>17577833</v>
      </c>
      <c r="L730" s="83">
        <v>90.7</v>
      </c>
      <c r="M730" s="83"/>
      <c r="N730" s="87">
        <f>A!$F730*0.0875</f>
        <v>37114.787499999999</v>
      </c>
      <c r="O730" s="1">
        <v>37092</v>
      </c>
      <c r="P730" s="83">
        <f t="shared" si="13"/>
        <v>81.773862289660201</v>
      </c>
      <c r="Q730" s="1">
        <v>1636512</v>
      </c>
      <c r="R730" s="1"/>
      <c r="S730" s="1"/>
      <c r="T730" s="1"/>
      <c r="U730" s="1"/>
      <c r="V730" s="1"/>
      <c r="W730" s="1"/>
      <c r="X730" s="85">
        <f>A!N730-O730</f>
        <v>22.787499999998545</v>
      </c>
      <c r="Y730" s="86"/>
    </row>
    <row r="731" spans="1:25" ht="12.5" x14ac:dyDescent="0.25">
      <c r="A731" s="9">
        <v>39767</v>
      </c>
      <c r="B731" s="1">
        <v>1776</v>
      </c>
      <c r="C731" s="1"/>
      <c r="D731" s="1"/>
      <c r="E731" s="1"/>
      <c r="F731" s="1">
        <v>424207</v>
      </c>
      <c r="G731" s="25">
        <f>IF(A!B731&gt;0,G730+A!B731," ")</f>
        <v>85554</v>
      </c>
      <c r="H731" s="1">
        <v>72825</v>
      </c>
      <c r="I731" s="25">
        <f t="shared" si="12"/>
        <v>18002040</v>
      </c>
      <c r="L731" s="83">
        <v>90.7</v>
      </c>
      <c r="M731" s="83"/>
      <c r="N731" s="87">
        <f>A!$F731*0.0875</f>
        <v>37118.112499999996</v>
      </c>
      <c r="O731" s="1">
        <v>37054</v>
      </c>
      <c r="P731" s="83">
        <f t="shared" si="13"/>
        <v>81.690086630029896</v>
      </c>
      <c r="Q731" s="1">
        <v>1675986</v>
      </c>
      <c r="R731" s="1"/>
      <c r="S731" s="1"/>
      <c r="T731" s="1"/>
      <c r="U731" s="1"/>
      <c r="V731" s="1"/>
      <c r="W731" s="1"/>
      <c r="X731" s="85">
        <f>A!N731-O731</f>
        <v>64.112499999995634</v>
      </c>
      <c r="Y731" s="86"/>
    </row>
    <row r="732" spans="1:25" ht="12.5" x14ac:dyDescent="0.25">
      <c r="A732" s="9">
        <v>39774</v>
      </c>
      <c r="B732" s="1">
        <v>1758</v>
      </c>
      <c r="C732" s="1"/>
      <c r="D732" s="1"/>
      <c r="E732" s="1"/>
      <c r="F732" s="1">
        <v>435436</v>
      </c>
      <c r="G732" s="25">
        <f>IF(A!B732&gt;0,G731+A!B732," ")</f>
        <v>87312</v>
      </c>
      <c r="H732" s="1">
        <v>74037</v>
      </c>
      <c r="I732" s="25">
        <f t="shared" si="12"/>
        <v>18437476</v>
      </c>
      <c r="L732" s="83">
        <v>93.8</v>
      </c>
      <c r="M732" s="83"/>
      <c r="N732" s="87">
        <f>A!$F732*0.0875</f>
        <v>38100.649999999994</v>
      </c>
      <c r="O732" s="1">
        <v>38101</v>
      </c>
      <c r="P732" s="83">
        <f t="shared" si="13"/>
        <v>83.998326515106854</v>
      </c>
      <c r="Q732" s="1">
        <v>1716485</v>
      </c>
      <c r="R732" s="1"/>
      <c r="S732" s="1"/>
      <c r="T732" s="1"/>
      <c r="U732" s="1"/>
      <c r="V732" s="1"/>
      <c r="W732" s="1"/>
      <c r="X732" s="85">
        <f>A!N732-O732</f>
        <v>-0.35000000000582077</v>
      </c>
      <c r="Y732" s="86"/>
    </row>
    <row r="733" spans="1:25" ht="12.5" x14ac:dyDescent="0.25">
      <c r="A733" s="9">
        <v>39781</v>
      </c>
      <c r="B733" s="1">
        <v>1745</v>
      </c>
      <c r="C733" s="1"/>
      <c r="D733" s="1"/>
      <c r="E733" s="1"/>
      <c r="F733" s="1">
        <v>435684</v>
      </c>
      <c r="G733" s="25">
        <f>IF(A!B733&gt;0,G732+A!B733," ")</f>
        <v>89057</v>
      </c>
      <c r="H733" s="1">
        <v>75754</v>
      </c>
      <c r="I733" s="25">
        <f t="shared" si="12"/>
        <v>18873160</v>
      </c>
      <c r="L733" s="83">
        <v>93.6</v>
      </c>
      <c r="M733" s="83"/>
      <c r="N733" s="87">
        <f>A!$F733*0.0875</f>
        <v>38122.35</v>
      </c>
      <c r="O733" s="1">
        <v>38122</v>
      </c>
      <c r="P733" s="83">
        <f t="shared" si="13"/>
        <v>84.044623590165699</v>
      </c>
      <c r="Q733" s="1">
        <v>1756983</v>
      </c>
      <c r="R733" s="1"/>
      <c r="S733" s="1"/>
      <c r="T733" s="1"/>
      <c r="U733" s="1"/>
      <c r="V733" s="1"/>
      <c r="W733" s="1"/>
      <c r="X733" s="85">
        <f>A!N733-O733</f>
        <v>0.34999999999854481</v>
      </c>
      <c r="Y733" s="86"/>
    </row>
    <row r="734" spans="1:25" ht="12.5" x14ac:dyDescent="0.25">
      <c r="A734" s="9">
        <v>39788</v>
      </c>
      <c r="B734" s="1">
        <v>1969</v>
      </c>
      <c r="C734" s="1"/>
      <c r="D734" s="1"/>
      <c r="E734" s="1"/>
      <c r="F734" s="1">
        <v>426391</v>
      </c>
      <c r="G734" s="25">
        <f>IF(A!B734&gt;0,G733+A!B734," ")</f>
        <v>91026</v>
      </c>
      <c r="H734" s="1">
        <v>77425</v>
      </c>
      <c r="I734" s="25">
        <f t="shared" si="12"/>
        <v>19299551</v>
      </c>
      <c r="L734" s="83">
        <v>90.6</v>
      </c>
      <c r="M734" s="83"/>
      <c r="N734" s="87">
        <f>A!$F734*0.0875</f>
        <v>37309.212499999994</v>
      </c>
      <c r="O734" s="1">
        <v>37309</v>
      </c>
      <c r="P734" s="83">
        <f t="shared" si="13"/>
        <v>82.252265398601651</v>
      </c>
      <c r="Q734" s="1">
        <v>1796830</v>
      </c>
      <c r="R734" s="1"/>
      <c r="S734" s="1"/>
      <c r="T734" s="1"/>
      <c r="U734" s="1"/>
      <c r="V734" s="1"/>
      <c r="W734" s="1"/>
      <c r="X734" s="85">
        <f>A!N734-O734</f>
        <v>0.21249999999417923</v>
      </c>
      <c r="Y734" s="86"/>
    </row>
    <row r="735" spans="1:25" ht="12.5" x14ac:dyDescent="0.25">
      <c r="A735" s="9">
        <v>39795</v>
      </c>
      <c r="B735" s="1">
        <v>1770</v>
      </c>
      <c r="C735" s="1"/>
      <c r="D735" s="1"/>
      <c r="E735" s="1"/>
      <c r="F735" s="1">
        <v>433531</v>
      </c>
      <c r="G735" s="25">
        <f>IF(A!B735&gt;0,G734+A!B735," ")</f>
        <v>92796</v>
      </c>
      <c r="H735" s="1">
        <v>78897</v>
      </c>
      <c r="I735" s="25">
        <f t="shared" si="12"/>
        <v>19733082</v>
      </c>
      <c r="L735" s="83">
        <v>92.2</v>
      </c>
      <c r="M735" s="83"/>
      <c r="N735" s="87">
        <f>A!$F735*0.0875</f>
        <v>37933.962499999994</v>
      </c>
      <c r="O735" s="1">
        <v>37934</v>
      </c>
      <c r="P735" s="83">
        <f t="shared" si="13"/>
        <v>83.630154537257908</v>
      </c>
      <c r="Q735" s="1">
        <v>1837142</v>
      </c>
      <c r="R735" s="1"/>
      <c r="S735" s="1"/>
      <c r="T735" s="1"/>
      <c r="U735" s="1"/>
      <c r="V735" s="1"/>
      <c r="W735" s="1"/>
      <c r="X735" s="85">
        <f>A!N735-O735</f>
        <v>-3.7500000005820766E-2</v>
      </c>
      <c r="Y735" s="86"/>
    </row>
    <row r="736" spans="1:25" ht="12.5" x14ac:dyDescent="0.25">
      <c r="A736" s="9">
        <v>39802</v>
      </c>
      <c r="B736" s="1">
        <v>1906</v>
      </c>
      <c r="C736" s="1"/>
      <c r="D736" s="1"/>
      <c r="E736" s="1"/>
      <c r="F736" s="1">
        <v>423101</v>
      </c>
      <c r="G736" s="25">
        <f>IF(A!B736&gt;0,G735+A!B736," ")</f>
        <v>94702</v>
      </c>
      <c r="H736" s="1">
        <v>80505</v>
      </c>
      <c r="I736" s="25">
        <f t="shared" si="12"/>
        <v>20156183</v>
      </c>
      <c r="L736" s="83"/>
      <c r="M736" s="83"/>
      <c r="N736" s="87">
        <f>A!$F736*0.0875</f>
        <v>37021.337499999994</v>
      </c>
      <c r="O736" s="1">
        <v>37021</v>
      </c>
      <c r="P736" s="83">
        <f t="shared" si="13"/>
        <v>81.617334083508851</v>
      </c>
      <c r="Q736" s="1">
        <v>1876524</v>
      </c>
      <c r="R736" s="1"/>
      <c r="S736" s="1"/>
      <c r="T736" s="1"/>
      <c r="U736" s="1"/>
      <c r="V736" s="1"/>
      <c r="W736" s="1"/>
      <c r="X736" s="85">
        <f>A!N736-O736</f>
        <v>0.33749999999417923</v>
      </c>
      <c r="Y736" s="86"/>
    </row>
    <row r="737" spans="1:25" ht="12.5" x14ac:dyDescent="0.25">
      <c r="A737" s="9">
        <v>39809</v>
      </c>
      <c r="B737" s="1">
        <v>900</v>
      </c>
      <c r="C737" s="1"/>
      <c r="D737" s="1"/>
      <c r="E737" s="1"/>
      <c r="F737" s="1">
        <v>199920</v>
      </c>
      <c r="G737" s="25">
        <f>IF(A!B737&gt;0,G736+A!B737," ")</f>
        <v>95602</v>
      </c>
      <c r="H737" s="89">
        <f>H736+B737</f>
        <v>81405</v>
      </c>
      <c r="I737" s="25">
        <f t="shared" si="12"/>
        <v>20356103</v>
      </c>
      <c r="L737" s="83"/>
      <c r="M737" s="83"/>
      <c r="N737" s="87">
        <f>A!$F737*0.0875</f>
        <v>17493</v>
      </c>
      <c r="O737" s="1">
        <v>17493</v>
      </c>
      <c r="P737" s="83">
        <f t="shared" si="13"/>
        <v>38.56546352402205</v>
      </c>
      <c r="Q737" s="89">
        <f>Q736+O737</f>
        <v>1894017</v>
      </c>
      <c r="R737" s="1"/>
      <c r="S737" s="1"/>
      <c r="T737" s="1"/>
      <c r="U737" s="1"/>
      <c r="V737" s="1"/>
      <c r="W737" s="1"/>
      <c r="X737" s="85">
        <f>A!N737-O737</f>
        <v>0</v>
      </c>
      <c r="Y737" s="86"/>
    </row>
    <row r="738" spans="1:25" ht="12.5" x14ac:dyDescent="0.25">
      <c r="A738" s="9">
        <v>39816</v>
      </c>
      <c r="B738" s="1">
        <v>1480</v>
      </c>
      <c r="C738" s="1"/>
      <c r="D738" s="1"/>
      <c r="E738" s="1"/>
      <c r="F738" s="1">
        <v>307340</v>
      </c>
      <c r="G738" s="25">
        <f>IF(A!B738&gt;0,G737+A!B738," ")</f>
        <v>97082</v>
      </c>
      <c r="H738" s="1">
        <v>82291</v>
      </c>
      <c r="I738" s="25">
        <f t="shared" si="12"/>
        <v>20663443</v>
      </c>
      <c r="L738" s="83">
        <v>66.3</v>
      </c>
      <c r="M738" s="83"/>
      <c r="N738" s="87">
        <f>A!$F738*0.0875</f>
        <v>26892.25</v>
      </c>
      <c r="O738" s="1">
        <v>26892</v>
      </c>
      <c r="P738" s="83">
        <f t="shared" si="13"/>
        <v>59.286711546790208</v>
      </c>
      <c r="Q738" s="1">
        <v>1923818</v>
      </c>
      <c r="R738" s="1"/>
      <c r="S738" s="1"/>
      <c r="T738" s="1"/>
      <c r="U738" s="1"/>
      <c r="V738" s="1"/>
      <c r="W738" s="1"/>
      <c r="X738" s="85">
        <f>A!N738-O738</f>
        <v>0.25</v>
      </c>
      <c r="Y738" s="86"/>
    </row>
    <row r="739" spans="1:25" ht="12.5" x14ac:dyDescent="0.25">
      <c r="A739" s="9">
        <v>39823</v>
      </c>
      <c r="B739" s="1">
        <v>1802</v>
      </c>
      <c r="C739" s="1"/>
      <c r="D739" s="1"/>
      <c r="E739" s="1"/>
      <c r="F739" s="1">
        <v>443596</v>
      </c>
      <c r="G739" s="25">
        <f>B739</f>
        <v>1802</v>
      </c>
      <c r="H739" s="1">
        <v>1844</v>
      </c>
      <c r="I739" s="25">
        <f>F739</f>
        <v>443596</v>
      </c>
      <c r="L739" s="83">
        <v>85</v>
      </c>
      <c r="M739" s="83"/>
      <c r="N739" s="87">
        <f>A!$F739*0.0875</f>
        <v>38814.649999999994</v>
      </c>
      <c r="O739" s="1">
        <v>38821</v>
      </c>
      <c r="P739" s="83">
        <f t="shared" si="13"/>
        <v>85.585654802838846</v>
      </c>
      <c r="Q739" s="1">
        <v>41336</v>
      </c>
      <c r="R739" s="1"/>
      <c r="S739" s="1"/>
      <c r="T739" s="1"/>
      <c r="U739" s="1"/>
      <c r="V739" s="1"/>
      <c r="W739" s="1"/>
      <c r="X739" s="85">
        <f>A!N739-O739</f>
        <v>-6.3500000000058208</v>
      </c>
      <c r="Y739" s="86"/>
    </row>
    <row r="740" spans="1:25" ht="12.5" x14ac:dyDescent="0.25">
      <c r="A740" s="9">
        <v>39830</v>
      </c>
      <c r="B740" s="1">
        <v>1433</v>
      </c>
      <c r="C740" s="1"/>
      <c r="D740" s="1"/>
      <c r="E740" s="1"/>
      <c r="F740" s="1">
        <v>433842</v>
      </c>
      <c r="G740" s="25">
        <f>IF(A!B740&gt;0,G739+A!B740," ")</f>
        <v>3235</v>
      </c>
      <c r="H740" s="1">
        <v>3350</v>
      </c>
      <c r="I740" s="25">
        <f>IF(F740&gt;0,I739+F740," ")</f>
        <v>877438</v>
      </c>
      <c r="L740" s="83">
        <v>93.6</v>
      </c>
      <c r="M740" s="83"/>
      <c r="N740" s="87">
        <f>A!$F740*0.0875</f>
        <v>37961.174999999996</v>
      </c>
      <c r="O740" s="1">
        <v>37973</v>
      </c>
      <c r="P740" s="83">
        <f t="shared" si="13"/>
        <v>83.71613481951006</v>
      </c>
      <c r="Q740" s="1">
        <v>81742</v>
      </c>
      <c r="R740" s="1"/>
      <c r="S740" s="1"/>
      <c r="T740" s="1"/>
      <c r="U740" s="1"/>
      <c r="V740" s="1"/>
      <c r="W740" s="1"/>
      <c r="X740" s="85">
        <f>A!N740-O740</f>
        <v>-11.825000000004366</v>
      </c>
      <c r="Y740" s="86"/>
    </row>
    <row r="741" spans="1:25" ht="12.5" x14ac:dyDescent="0.25">
      <c r="A741" s="9">
        <v>39837</v>
      </c>
      <c r="B741" s="1">
        <v>1535</v>
      </c>
      <c r="C741" s="1"/>
      <c r="D741" s="1"/>
      <c r="E741" s="1"/>
      <c r="F741" s="1">
        <v>432156</v>
      </c>
      <c r="G741" s="25">
        <f>IF(A!B741&gt;0,G740+A!B741," ")</f>
        <v>4770</v>
      </c>
      <c r="H741" s="1">
        <v>4978</v>
      </c>
      <c r="I741" s="25">
        <f>IF(F741&gt;0,I740+F741," ")</f>
        <v>1309594</v>
      </c>
      <c r="L741" s="83">
        <v>92.6</v>
      </c>
      <c r="M741" s="83"/>
      <c r="N741" s="87">
        <f>A!$F741*0.0935</f>
        <v>40406.586000000003</v>
      </c>
      <c r="O741" s="1">
        <v>40407</v>
      </c>
      <c r="P741" s="83">
        <f t="shared" si="13"/>
        <v>89.082186281092959</v>
      </c>
      <c r="Q741" s="1">
        <v>121961</v>
      </c>
      <c r="R741" s="1"/>
      <c r="S741" s="1"/>
      <c r="T741" s="1"/>
      <c r="U741" s="1"/>
      <c r="V741" s="1"/>
      <c r="W741" s="1"/>
      <c r="X741" s="85">
        <f>A!N741-O741</f>
        <v>-0.41399999999703141</v>
      </c>
      <c r="Y741" s="86"/>
    </row>
    <row r="742" spans="1:25" ht="12.5" x14ac:dyDescent="0.25">
      <c r="A742" s="9">
        <v>39844</v>
      </c>
      <c r="B742" s="1">
        <v>1318</v>
      </c>
      <c r="C742" s="1"/>
      <c r="D742" s="1"/>
      <c r="E742" s="1"/>
      <c r="F742" s="1">
        <v>420090</v>
      </c>
      <c r="G742" s="25">
        <f>IF(A!B742&gt;0,G741+A!B742," ")</f>
        <v>6088</v>
      </c>
      <c r="H742" s="1">
        <v>6303</v>
      </c>
      <c r="I742" s="25">
        <v>1729684</v>
      </c>
      <c r="L742" s="83">
        <v>90.3</v>
      </c>
      <c r="M742" s="83"/>
      <c r="N742" s="87">
        <f>A!$F742*0.0935</f>
        <v>39278.415000000001</v>
      </c>
      <c r="O742" s="1">
        <v>39280</v>
      </c>
      <c r="P742" s="83">
        <f t="shared" si="13"/>
        <v>86.597576586268005</v>
      </c>
      <c r="Q742" s="1">
        <v>161063</v>
      </c>
      <c r="R742" s="1"/>
      <c r="S742" s="1"/>
      <c r="T742" s="1"/>
      <c r="U742" s="1"/>
      <c r="V742" s="1"/>
      <c r="W742" s="1"/>
      <c r="X742" s="85">
        <f>A!N742-O742</f>
        <v>-1.5849999999991269</v>
      </c>
      <c r="Y742" s="86"/>
    </row>
    <row r="743" spans="1:25" ht="12.5" x14ac:dyDescent="0.25">
      <c r="A743" s="9">
        <v>39851</v>
      </c>
      <c r="B743" s="1">
        <v>1304</v>
      </c>
      <c r="C743" s="1"/>
      <c r="D743" s="1"/>
      <c r="E743" s="1"/>
      <c r="F743" s="1">
        <v>415983</v>
      </c>
      <c r="G743" s="25">
        <f>IF(A!B743&gt;0,G742+A!B743," ")</f>
        <v>7392</v>
      </c>
      <c r="H743" s="1">
        <v>7736</v>
      </c>
      <c r="I743" s="25">
        <v>2145667</v>
      </c>
      <c r="L743" s="83">
        <v>89.3</v>
      </c>
      <c r="M743" s="83"/>
      <c r="N743" s="87">
        <f>A!$F743*0.0935</f>
        <v>38894.410499999998</v>
      </c>
      <c r="O743" s="1">
        <v>38894</v>
      </c>
      <c r="P743" s="83">
        <f t="shared" si="13"/>
        <v>85.746592254233903</v>
      </c>
      <c r="Q743" s="1">
        <v>199793</v>
      </c>
      <c r="R743" s="1"/>
      <c r="S743" s="1"/>
      <c r="T743" s="1"/>
      <c r="U743" s="1"/>
      <c r="V743" s="1"/>
      <c r="W743" s="1"/>
      <c r="X743" s="85">
        <f>A!N743-O743</f>
        <v>0.41049999999813735</v>
      </c>
      <c r="Y743" s="86"/>
    </row>
    <row r="744" spans="1:25" ht="12.5" x14ac:dyDescent="0.25">
      <c r="A744" s="9">
        <v>39858</v>
      </c>
      <c r="B744" s="1">
        <v>1351</v>
      </c>
      <c r="C744" s="1"/>
      <c r="D744" s="1"/>
      <c r="E744" s="1"/>
      <c r="F744" s="1">
        <v>401064</v>
      </c>
      <c r="G744" s="25">
        <f>IF(A!B744&gt;0,G743+A!B744," ")</f>
        <v>8743</v>
      </c>
      <c r="H744" s="1">
        <v>9160</v>
      </c>
      <c r="I744" s="25">
        <v>2546731</v>
      </c>
      <c r="L744" s="83">
        <v>84.6</v>
      </c>
      <c r="M744" s="83"/>
      <c r="N744" s="87">
        <f>A!$F744*0.0935</f>
        <v>37499.483999999997</v>
      </c>
      <c r="O744" s="1">
        <v>37500</v>
      </c>
      <c r="P744" s="83">
        <f t="shared" si="13"/>
        <v>82.673348319375009</v>
      </c>
      <c r="Q744" s="1">
        <v>237033</v>
      </c>
      <c r="R744" s="1"/>
      <c r="S744" s="1"/>
      <c r="T744" s="1"/>
      <c r="U744" s="1"/>
      <c r="V744" s="1"/>
      <c r="W744" s="1"/>
      <c r="X744" s="85">
        <f>A!N744-O744</f>
        <v>-0.51600000000325963</v>
      </c>
      <c r="Y744" s="86"/>
    </row>
    <row r="745" spans="1:25" ht="12.5" x14ac:dyDescent="0.25">
      <c r="A745" s="9">
        <v>39865</v>
      </c>
      <c r="B745" s="1">
        <v>1268</v>
      </c>
      <c r="C745" s="1"/>
      <c r="D745" s="1"/>
      <c r="E745" s="1"/>
      <c r="F745" s="1">
        <v>398373</v>
      </c>
      <c r="G745" s="25">
        <f>IF(A!B745&gt;0,G744+A!B745," ")</f>
        <v>10011</v>
      </c>
      <c r="H745" s="1">
        <v>10546</v>
      </c>
      <c r="I745" s="25">
        <v>2945104</v>
      </c>
      <c r="L745" s="83">
        <v>84.2</v>
      </c>
      <c r="M745" s="83"/>
      <c r="N745" s="87">
        <f>A!$F745*0.0935</f>
        <v>37247.875500000002</v>
      </c>
      <c r="O745" s="1">
        <v>37248</v>
      </c>
      <c r="P745" s="83">
        <f t="shared" si="13"/>
        <v>82.117783418668807</v>
      </c>
      <c r="Q745" s="1">
        <v>274180</v>
      </c>
      <c r="R745" s="1"/>
      <c r="S745" s="1"/>
      <c r="T745" s="1"/>
      <c r="U745" s="1"/>
      <c r="V745" s="1"/>
      <c r="W745" s="1"/>
      <c r="X745" s="85">
        <f>A!N745-O745</f>
        <v>-0.12449999999807915</v>
      </c>
      <c r="Y745" s="86"/>
    </row>
    <row r="746" spans="1:25" ht="12.5" x14ac:dyDescent="0.25">
      <c r="A746" s="9">
        <v>39872</v>
      </c>
      <c r="B746" s="1">
        <v>1066</v>
      </c>
      <c r="C746" s="1"/>
      <c r="D746" s="1"/>
      <c r="E746" s="1"/>
      <c r="F746" s="1">
        <v>416837</v>
      </c>
      <c r="G746" s="25">
        <f>IF(A!B746&gt;0,G745+A!B746," ")</f>
        <v>11077</v>
      </c>
      <c r="H746" s="1">
        <v>11691</v>
      </c>
      <c r="I746" s="25">
        <v>3361941</v>
      </c>
      <c r="L746" s="83">
        <v>88.1</v>
      </c>
      <c r="M746" s="83"/>
      <c r="N746" s="87">
        <f>A!$F746*0.0935</f>
        <v>38974.2595</v>
      </c>
      <c r="O746" s="1">
        <v>38973</v>
      </c>
      <c r="P746" s="83">
        <f t="shared" si="13"/>
        <v>85.920757441360053</v>
      </c>
      <c r="Q746" s="1">
        <v>313002</v>
      </c>
      <c r="R746" s="1"/>
      <c r="S746" s="1"/>
      <c r="T746" s="1"/>
      <c r="U746" s="1"/>
      <c r="V746" s="1"/>
      <c r="W746" s="1"/>
      <c r="X746" s="85">
        <f>A!N746-O746</f>
        <v>1.2595000000001164</v>
      </c>
      <c r="Y746" s="86"/>
    </row>
    <row r="747" spans="1:25" ht="12.5" x14ac:dyDescent="0.25">
      <c r="A747" s="9">
        <v>39879</v>
      </c>
      <c r="B747" s="1">
        <v>906</v>
      </c>
      <c r="C747" s="1"/>
      <c r="D747" s="1"/>
      <c r="E747" s="1"/>
      <c r="F747" s="1">
        <v>416135</v>
      </c>
      <c r="G747" s="25">
        <f>IF(A!B747&gt;0,G746+A!B747," ")</f>
        <v>11983</v>
      </c>
      <c r="H747" s="1">
        <v>12659</v>
      </c>
      <c r="I747" s="25">
        <v>3778076</v>
      </c>
      <c r="L747" s="83">
        <v>87.6</v>
      </c>
      <c r="M747" s="83"/>
      <c r="N747" s="87">
        <f>A!$F747*0.0935</f>
        <v>38908.622499999998</v>
      </c>
      <c r="O747" s="1">
        <v>38908</v>
      </c>
      <c r="P747" s="83">
        <f t="shared" si="13"/>
        <v>85.777456970939795</v>
      </c>
      <c r="Q747" s="1">
        <v>351732</v>
      </c>
      <c r="R747" s="1"/>
      <c r="S747" s="1"/>
      <c r="T747" s="1"/>
      <c r="U747" s="1"/>
      <c r="V747" s="1"/>
      <c r="W747" s="1"/>
      <c r="X747" s="85">
        <f>A!N747-O747</f>
        <v>0.62249999999767169</v>
      </c>
      <c r="Y747" s="86"/>
    </row>
    <row r="748" spans="1:25" ht="12.5" x14ac:dyDescent="0.25">
      <c r="A748" s="9">
        <v>39886</v>
      </c>
      <c r="B748" s="1">
        <v>1177</v>
      </c>
      <c r="C748" s="1"/>
      <c r="D748" s="1"/>
      <c r="E748" s="1"/>
      <c r="F748" s="1">
        <v>410334</v>
      </c>
      <c r="G748" s="25">
        <f>IF(A!B748&gt;0,G747+A!B748," ")</f>
        <v>13160</v>
      </c>
      <c r="H748" s="1">
        <v>13966</v>
      </c>
      <c r="I748" s="25">
        <f>IF(F748&gt;0,I747+F748," ")</f>
        <v>4188410</v>
      </c>
      <c r="L748" s="83">
        <v>87.3</v>
      </c>
      <c r="M748" s="83"/>
      <c r="N748" s="87">
        <f>A!$F748*0.0935</f>
        <v>38366.228999999999</v>
      </c>
      <c r="O748" s="1">
        <v>38357</v>
      </c>
      <c r="P748" s="83">
        <f t="shared" si="13"/>
        <v>84.562709906300455</v>
      </c>
      <c r="Q748" s="1">
        <v>404240</v>
      </c>
      <c r="R748" s="1"/>
      <c r="S748" s="1"/>
      <c r="T748" s="1"/>
      <c r="U748" s="1"/>
      <c r="V748" s="1"/>
      <c r="W748" s="1"/>
      <c r="X748" s="85">
        <f>A!N748-O748</f>
        <v>9.2289999999993597</v>
      </c>
      <c r="Y748" s="86"/>
    </row>
    <row r="749" spans="1:25" ht="12.5" x14ac:dyDescent="0.25">
      <c r="A749" s="9">
        <v>39893</v>
      </c>
      <c r="B749" s="1">
        <v>1277</v>
      </c>
      <c r="C749" s="1"/>
      <c r="D749" s="1"/>
      <c r="E749" s="1"/>
      <c r="F749" s="1">
        <v>398698</v>
      </c>
      <c r="G749" s="25">
        <f>IF(A!B749&gt;0,G748+A!B749," ")</f>
        <v>14437</v>
      </c>
      <c r="H749" s="1">
        <v>15331</v>
      </c>
      <c r="I749" s="25">
        <v>4587108</v>
      </c>
      <c r="L749" s="83">
        <v>86.1</v>
      </c>
      <c r="M749" s="83"/>
      <c r="N749" s="87">
        <f>A!$F749*0.0935</f>
        <v>37278.262999999999</v>
      </c>
      <c r="O749" s="1">
        <v>34269</v>
      </c>
      <c r="P749" s="83">
        <f t="shared" si="13"/>
        <v>75.550212628177661</v>
      </c>
      <c r="Q749" s="1">
        <v>427050</v>
      </c>
      <c r="R749" s="1"/>
      <c r="S749" s="1"/>
      <c r="T749" s="1"/>
      <c r="U749" s="1"/>
      <c r="V749" s="1"/>
      <c r="W749" s="1"/>
      <c r="X749" s="85">
        <f>A!N749-O749</f>
        <v>3009.262999999999</v>
      </c>
      <c r="Y749" s="86"/>
    </row>
    <row r="750" spans="1:25" ht="12.5" x14ac:dyDescent="0.25">
      <c r="A750" s="9">
        <v>39900</v>
      </c>
      <c r="B750" s="1">
        <v>1244</v>
      </c>
      <c r="C750" s="1"/>
      <c r="D750" s="1"/>
      <c r="E750" s="1"/>
      <c r="F750" s="1">
        <v>397251</v>
      </c>
      <c r="G750" s="25">
        <f>IF(A!B750&gt;0,G749+A!B750," ")</f>
        <v>15681</v>
      </c>
      <c r="H750" s="1">
        <v>16635</v>
      </c>
      <c r="I750" s="25">
        <v>4984359</v>
      </c>
      <c r="L750" s="83">
        <v>84.7</v>
      </c>
      <c r="M750" s="83"/>
      <c r="N750" s="87">
        <f>A!$F750*0.0935</f>
        <v>37142.968500000003</v>
      </c>
      <c r="O750" s="1">
        <v>37143</v>
      </c>
      <c r="P750" s="83">
        <f t="shared" si="13"/>
        <v>81.886298043374552</v>
      </c>
      <c r="Q750" s="1">
        <v>464010</v>
      </c>
      <c r="R750" s="1"/>
      <c r="S750" s="1"/>
      <c r="T750" s="1"/>
      <c r="U750" s="1"/>
      <c r="V750" s="1"/>
      <c r="W750" s="1"/>
      <c r="X750" s="85">
        <f>A!N750-O750</f>
        <v>-3.1499999997322448E-2</v>
      </c>
      <c r="Y750" s="86"/>
    </row>
    <row r="751" spans="1:25" ht="12.5" x14ac:dyDescent="0.25">
      <c r="A751" s="9">
        <v>39907</v>
      </c>
      <c r="B751" s="1">
        <v>1507</v>
      </c>
      <c r="C751" s="1"/>
      <c r="D751" s="1"/>
      <c r="E751" s="1"/>
      <c r="F751" s="1">
        <v>410105</v>
      </c>
      <c r="G751" s="25">
        <f>IF(A!B751&gt;0,G750+A!B751," ")</f>
        <v>17188</v>
      </c>
      <c r="H751" s="1">
        <v>18238</v>
      </c>
      <c r="I751" s="25">
        <v>5394464</v>
      </c>
      <c r="L751" s="83">
        <v>86.8</v>
      </c>
      <c r="M751" s="83"/>
      <c r="N751" s="87">
        <f>A!$F751*0.0935</f>
        <v>38344.817499999997</v>
      </c>
      <c r="O751" s="1">
        <v>37673</v>
      </c>
      <c r="P751" s="83">
        <f t="shared" si="13"/>
        <v>83.054748032955047</v>
      </c>
      <c r="Q751" s="1">
        <v>502275</v>
      </c>
      <c r="R751" s="1"/>
      <c r="S751" s="1"/>
      <c r="T751" s="1"/>
      <c r="U751" s="1"/>
      <c r="V751" s="1"/>
      <c r="W751" s="1"/>
      <c r="X751" s="85">
        <f>A!N751-O751</f>
        <v>671.81749999999738</v>
      </c>
      <c r="Y751" s="86"/>
    </row>
    <row r="752" spans="1:25" ht="12.5" x14ac:dyDescent="0.25">
      <c r="A752" s="9">
        <v>39914</v>
      </c>
      <c r="B752" s="1">
        <v>1365</v>
      </c>
      <c r="C752" s="1"/>
      <c r="D752" s="1"/>
      <c r="E752" s="1"/>
      <c r="F752" s="1">
        <v>358737</v>
      </c>
      <c r="G752" s="25">
        <f>IF(A!B752&gt;0,G751+A!B752," ")</f>
        <v>18553</v>
      </c>
      <c r="H752" s="1">
        <v>19705</v>
      </c>
      <c r="I752" s="25">
        <v>5753201</v>
      </c>
      <c r="L752" s="83">
        <v>76.400000000000006</v>
      </c>
      <c r="M752" s="83"/>
      <c r="N752" s="87">
        <f>A!$F752*0.0935</f>
        <v>33541.909500000002</v>
      </c>
      <c r="O752" s="1">
        <v>33541</v>
      </c>
      <c r="P752" s="83">
        <f t="shared" si="13"/>
        <v>73.945247359470855</v>
      </c>
      <c r="Q752" s="1">
        <v>535604</v>
      </c>
      <c r="R752" s="1"/>
      <c r="S752" s="1"/>
      <c r="T752" s="1"/>
      <c r="U752" s="1"/>
      <c r="V752" s="1"/>
      <c r="W752" s="1"/>
      <c r="X752" s="85">
        <f>A!N752-O752</f>
        <v>0.90950000000157161</v>
      </c>
      <c r="Y752" s="86"/>
    </row>
    <row r="753" spans="1:25" ht="12.5" x14ac:dyDescent="0.25">
      <c r="A753" s="9">
        <v>39921</v>
      </c>
      <c r="B753" s="1">
        <v>1185</v>
      </c>
      <c r="C753" s="1"/>
      <c r="D753" s="1"/>
      <c r="E753" s="1"/>
      <c r="F753" s="1">
        <v>377875</v>
      </c>
      <c r="G753" s="25">
        <f>IF(A!B753&gt;0,G752+A!B753," ")</f>
        <v>19738</v>
      </c>
      <c r="H753" s="1">
        <v>20976</v>
      </c>
      <c r="I753" s="25">
        <v>6131076</v>
      </c>
      <c r="L753" s="83">
        <v>76.900000000000006</v>
      </c>
      <c r="M753" s="83"/>
      <c r="N753" s="87">
        <f>A!$F753*0.0935</f>
        <v>35331.3125</v>
      </c>
      <c r="O753" s="1">
        <v>35320</v>
      </c>
      <c r="P753" s="83">
        <f t="shared" si="13"/>
        <v>77.867271003742005</v>
      </c>
      <c r="Q753" s="1">
        <v>570889</v>
      </c>
      <c r="R753" s="1"/>
      <c r="S753" s="1"/>
      <c r="T753" s="1"/>
      <c r="U753" s="1"/>
      <c r="V753" s="1"/>
      <c r="W753" s="1"/>
      <c r="X753" s="85">
        <f>A!N753-O753</f>
        <v>11.3125</v>
      </c>
      <c r="Y753" s="86"/>
    </row>
    <row r="754" spans="1:25" ht="12.5" x14ac:dyDescent="0.25">
      <c r="A754" s="9">
        <v>39928</v>
      </c>
      <c r="B754" s="1">
        <v>1283</v>
      </c>
      <c r="C754" s="1"/>
      <c r="D754" s="1"/>
      <c r="E754" s="1"/>
      <c r="F754" s="1">
        <v>396004</v>
      </c>
      <c r="G754" s="25">
        <f>IF(A!B754&gt;0,G753+A!B754," ")</f>
        <v>21021</v>
      </c>
      <c r="H754" s="1">
        <v>22375</v>
      </c>
      <c r="I754" s="25">
        <v>6527080</v>
      </c>
      <c r="L754" s="83">
        <v>81.900000000000006</v>
      </c>
      <c r="M754" s="83"/>
      <c r="N754" s="87">
        <f>A!$F754*0.0935</f>
        <v>37026.374000000003</v>
      </c>
      <c r="O754" s="1">
        <v>37027</v>
      </c>
      <c r="P754" s="83">
        <f t="shared" si="13"/>
        <v>81.630561819239958</v>
      </c>
      <c r="Q754" s="1">
        <v>607664</v>
      </c>
      <c r="R754" s="1"/>
      <c r="S754" s="1"/>
      <c r="T754" s="1"/>
      <c r="U754" s="1"/>
      <c r="V754" s="1"/>
      <c r="W754" s="1"/>
      <c r="X754" s="85">
        <f>A!N754-O754</f>
        <v>-0.62599999999656575</v>
      </c>
      <c r="Y754" s="86"/>
    </row>
    <row r="755" spans="1:25" ht="12.5" x14ac:dyDescent="0.25">
      <c r="A755" s="9">
        <v>39935</v>
      </c>
      <c r="B755" s="1">
        <v>1118</v>
      </c>
      <c r="C755" s="1"/>
      <c r="D755" s="1"/>
      <c r="E755" s="1"/>
      <c r="F755" s="1">
        <v>384591</v>
      </c>
      <c r="G755" s="25">
        <f>IF(A!B755&gt;0,G754+A!B755," ")</f>
        <v>22139</v>
      </c>
      <c r="H755" s="1">
        <v>23587</v>
      </c>
      <c r="I755" s="25">
        <v>6911671</v>
      </c>
      <c r="L755" s="83">
        <v>82.7</v>
      </c>
      <c r="M755" s="83"/>
      <c r="N755" s="87">
        <f>A!$F755*0.0935</f>
        <v>35959.258500000004</v>
      </c>
      <c r="O755" s="1">
        <v>37232</v>
      </c>
      <c r="P755" s="83">
        <f t="shared" si="13"/>
        <v>82.082509456719208</v>
      </c>
      <c r="Q755" s="1">
        <v>643507</v>
      </c>
      <c r="R755" s="1"/>
      <c r="S755" s="1"/>
      <c r="T755" s="1"/>
      <c r="U755" s="1"/>
      <c r="V755" s="1"/>
      <c r="W755" s="1"/>
      <c r="X755" s="85">
        <f>A!N755-O755</f>
        <v>-1272.7414999999964</v>
      </c>
      <c r="Y755" s="86"/>
    </row>
    <row r="756" spans="1:25" ht="12.5" x14ac:dyDescent="0.25">
      <c r="A756" s="9">
        <v>39942</v>
      </c>
      <c r="B756" s="1">
        <v>1627</v>
      </c>
      <c r="C756" s="1"/>
      <c r="D756" s="1"/>
      <c r="E756" s="1"/>
      <c r="F756" s="1">
        <v>386483</v>
      </c>
      <c r="G756" s="25">
        <f>IF(A!B756&gt;0,G755+A!B756," ")</f>
        <v>23766</v>
      </c>
      <c r="H756" s="1">
        <v>25285</v>
      </c>
      <c r="I756" s="25">
        <v>7298154</v>
      </c>
      <c r="L756" s="83">
        <v>82.6</v>
      </c>
      <c r="M756" s="83"/>
      <c r="N756" s="87">
        <f>A!$F756*0.0935</f>
        <v>36136.160499999998</v>
      </c>
      <c r="O756" s="1">
        <v>34361</v>
      </c>
      <c r="P756" s="83">
        <f t="shared" si="13"/>
        <v>75.753037909387857</v>
      </c>
      <c r="Q756" s="1">
        <v>679444</v>
      </c>
      <c r="R756" s="1"/>
      <c r="S756" s="1"/>
      <c r="T756" s="1"/>
      <c r="U756" s="1"/>
      <c r="V756" s="1"/>
      <c r="W756" s="1"/>
      <c r="X756" s="85">
        <f>A!N756-O756</f>
        <v>1775.1604999999981</v>
      </c>
      <c r="Y756" s="86"/>
    </row>
    <row r="757" spans="1:25" ht="12.5" x14ac:dyDescent="0.25">
      <c r="A757" s="9">
        <v>39949</v>
      </c>
      <c r="B757" s="1">
        <v>1614</v>
      </c>
      <c r="C757" s="1"/>
      <c r="D757" s="1"/>
      <c r="E757" s="1"/>
      <c r="F757" s="1">
        <v>396080</v>
      </c>
      <c r="G757" s="25">
        <f>IF(A!B757&gt;0,G756+A!B757," ")</f>
        <v>25380</v>
      </c>
      <c r="H757" s="1">
        <v>26994</v>
      </c>
      <c r="I757" s="25">
        <v>7694234</v>
      </c>
      <c r="L757" s="83">
        <v>83.9</v>
      </c>
      <c r="M757" s="83"/>
      <c r="N757" s="87">
        <f>A!$F757*0.0935</f>
        <v>37033.480000000003</v>
      </c>
      <c r="O757" s="1">
        <v>37033</v>
      </c>
      <c r="P757" s="83">
        <f t="shared" si="13"/>
        <v>81.64378955497105</v>
      </c>
      <c r="Q757" s="1">
        <v>716311</v>
      </c>
      <c r="R757" s="1"/>
      <c r="S757" s="1"/>
      <c r="T757" s="1"/>
      <c r="U757" s="1"/>
      <c r="V757" s="1"/>
      <c r="W757" s="1"/>
      <c r="X757" s="85">
        <f>A!N757-O757</f>
        <v>0.48000000000320142</v>
      </c>
      <c r="Y757" s="86"/>
    </row>
    <row r="758" spans="1:25" ht="12.5" x14ac:dyDescent="0.25">
      <c r="A758" s="9">
        <v>39956</v>
      </c>
      <c r="B758" s="1">
        <v>1117</v>
      </c>
      <c r="C758" s="1"/>
      <c r="D758" s="1"/>
      <c r="E758" s="1"/>
      <c r="F758" s="1">
        <v>324964</v>
      </c>
      <c r="G758" s="25">
        <f>IF(A!B758&gt;0,G757+A!B758," ")</f>
        <v>26497</v>
      </c>
      <c r="H758" s="1">
        <v>28205</v>
      </c>
      <c r="I758" s="25">
        <v>8019198</v>
      </c>
      <c r="L758" s="83">
        <v>69.3</v>
      </c>
      <c r="M758" s="83"/>
      <c r="N758" s="87">
        <f>A!$F758*0.0935</f>
        <v>30384.133999999998</v>
      </c>
      <c r="O758" s="1">
        <v>30383</v>
      </c>
      <c r="P758" s="83">
        <f t="shared" si="13"/>
        <v>66.98304911966855</v>
      </c>
      <c r="Q758" s="1">
        <v>746662</v>
      </c>
      <c r="R758" s="1"/>
      <c r="S758" s="1"/>
      <c r="T758" s="1"/>
      <c r="U758" s="1"/>
      <c r="V758" s="1"/>
      <c r="W758" s="1"/>
      <c r="X758" s="85">
        <f>A!N758-O758</f>
        <v>1.1339999999981956</v>
      </c>
      <c r="Y758" s="86"/>
    </row>
    <row r="759" spans="1:25" ht="12.5" x14ac:dyDescent="0.25">
      <c r="A759" s="9">
        <v>39963</v>
      </c>
      <c r="B759" s="1">
        <v>1538</v>
      </c>
      <c r="C759" s="1"/>
      <c r="D759" s="1"/>
      <c r="E759" s="1"/>
      <c r="F759" s="1">
        <v>399672</v>
      </c>
      <c r="G759" s="25">
        <f>IF(A!B759&gt;0,G758+A!B759," ")</f>
        <v>28035</v>
      </c>
      <c r="H759" s="1">
        <v>29812</v>
      </c>
      <c r="I759" s="25">
        <v>8418870</v>
      </c>
      <c r="L759" s="83">
        <v>80.900000000000006</v>
      </c>
      <c r="M759" s="83"/>
      <c r="N759" s="87">
        <f>A!$F759*0.0935</f>
        <v>37369.332000000002</v>
      </c>
      <c r="O759" s="1">
        <v>37350</v>
      </c>
      <c r="P759" s="83">
        <f t="shared" si="13"/>
        <v>82.342654926097495</v>
      </c>
      <c r="Q759" s="1">
        <v>783902</v>
      </c>
      <c r="R759" s="1"/>
      <c r="S759" s="1"/>
      <c r="T759" s="1"/>
      <c r="U759" s="1"/>
      <c r="V759" s="1"/>
      <c r="W759" s="1"/>
      <c r="X759" s="85">
        <f>A!N759-O759</f>
        <v>19.332000000002154</v>
      </c>
      <c r="Y759" s="86"/>
    </row>
    <row r="760" spans="1:25" ht="12.5" x14ac:dyDescent="0.25">
      <c r="A760" s="9">
        <v>39970</v>
      </c>
      <c r="B760" s="1">
        <v>1268</v>
      </c>
      <c r="C760" s="1"/>
      <c r="D760" s="1"/>
      <c r="E760" s="1"/>
      <c r="F760" s="1">
        <v>396047</v>
      </c>
      <c r="G760" s="25">
        <f>IF(A!B760&gt;0,G759+A!B760," ")</f>
        <v>29303</v>
      </c>
      <c r="H760" s="1">
        <v>31180</v>
      </c>
      <c r="I760" s="25">
        <v>8814917</v>
      </c>
      <c r="L760" s="83">
        <v>82.3</v>
      </c>
      <c r="M760" s="83"/>
      <c r="N760" s="87">
        <f>A!$F760*0.0935</f>
        <v>37030.394500000002</v>
      </c>
      <c r="O760" s="1">
        <v>34801</v>
      </c>
      <c r="P760" s="83">
        <f t="shared" si="13"/>
        <v>76.723071863001849</v>
      </c>
      <c r="Q760" s="1">
        <v>820583</v>
      </c>
      <c r="R760" s="1"/>
      <c r="S760" s="1"/>
      <c r="T760" s="1"/>
      <c r="U760" s="1"/>
      <c r="V760" s="1"/>
      <c r="W760" s="1"/>
      <c r="X760" s="85">
        <f>A!N760-O760</f>
        <v>2229.3945000000022</v>
      </c>
      <c r="Y760" s="86"/>
    </row>
    <row r="761" spans="1:25" ht="12.5" x14ac:dyDescent="0.25">
      <c r="A761" s="9">
        <v>39977</v>
      </c>
      <c r="B761" s="1">
        <v>1322</v>
      </c>
      <c r="C761" s="1"/>
      <c r="D761" s="1"/>
      <c r="E761" s="1"/>
      <c r="F761" s="1">
        <v>398517</v>
      </c>
      <c r="G761" s="1">
        <f>IF(A!B761&gt;0,G760+A!B761," ")</f>
        <v>30625</v>
      </c>
      <c r="H761" s="1">
        <v>32601</v>
      </c>
      <c r="I761" s="1">
        <v>9213434</v>
      </c>
      <c r="L761" s="83">
        <v>84.6</v>
      </c>
      <c r="M761" s="83"/>
      <c r="N761" s="87">
        <f>A!$F761*0.0935</f>
        <v>37261.339500000002</v>
      </c>
      <c r="O761" s="1">
        <v>36244</v>
      </c>
      <c r="P761" s="83">
        <f t="shared" si="13"/>
        <v>79.904342306331401</v>
      </c>
      <c r="Q761" s="1">
        <v>857823</v>
      </c>
      <c r="R761" s="1"/>
      <c r="S761" s="1"/>
      <c r="T761" s="1"/>
      <c r="U761" s="1"/>
      <c r="V761" s="1"/>
      <c r="W761" s="1"/>
      <c r="X761" s="85">
        <f>A!N761-O761</f>
        <v>1017.3395000000019</v>
      </c>
      <c r="Y761" s="86"/>
    </row>
    <row r="762" spans="1:25" ht="12.5" x14ac:dyDescent="0.25">
      <c r="A762" s="9">
        <v>39984</v>
      </c>
      <c r="B762" s="1">
        <v>1358</v>
      </c>
      <c r="C762" s="1"/>
      <c r="D762" s="1"/>
      <c r="E762" s="1"/>
      <c r="F762" s="1">
        <v>401130</v>
      </c>
      <c r="G762" s="25">
        <f>IF(A!B762&gt;0,G761+A!B762," ")</f>
        <v>31983</v>
      </c>
      <c r="H762" s="1">
        <v>34016</v>
      </c>
      <c r="I762" s="25">
        <v>9614564</v>
      </c>
      <c r="L762" s="83">
        <v>85.3</v>
      </c>
      <c r="M762" s="83"/>
      <c r="N762" s="87">
        <f>A!$F762*0.0935</f>
        <v>37505.654999999999</v>
      </c>
      <c r="O762" s="1">
        <v>37506</v>
      </c>
      <c r="P762" s="83">
        <f t="shared" si="13"/>
        <v>82.686576055106102</v>
      </c>
      <c r="Q762" s="1">
        <v>895063</v>
      </c>
      <c r="R762" s="1"/>
      <c r="S762" s="1"/>
      <c r="T762" s="1"/>
      <c r="U762" s="1"/>
      <c r="V762" s="1"/>
      <c r="W762" s="1"/>
      <c r="X762" s="85">
        <f>A!N762-O762</f>
        <v>-0.34500000000116415</v>
      </c>
      <c r="Y762" s="86"/>
    </row>
    <row r="763" spans="1:25" ht="12.5" x14ac:dyDescent="0.25">
      <c r="A763" s="9">
        <v>39991</v>
      </c>
      <c r="B763" s="1">
        <v>1370</v>
      </c>
      <c r="C763" s="1"/>
      <c r="D763" s="1"/>
      <c r="E763" s="1"/>
      <c r="F763" s="1">
        <v>372517</v>
      </c>
      <c r="G763" s="25">
        <f>IF(A!B763&gt;0,G762+A!B763," ")</f>
        <v>33353</v>
      </c>
      <c r="H763" s="1">
        <v>35531</v>
      </c>
      <c r="I763" s="25">
        <v>9987081</v>
      </c>
      <c r="L763" s="83">
        <v>78.3</v>
      </c>
      <c r="M763" s="83"/>
      <c r="N763" s="87">
        <f>A!$F763*0.0935</f>
        <v>34830.339500000002</v>
      </c>
      <c r="O763" s="1">
        <v>34423</v>
      </c>
      <c r="P763" s="83">
        <f t="shared" si="13"/>
        <v>75.889724511942546</v>
      </c>
      <c r="Q763" s="1">
        <v>929790</v>
      </c>
      <c r="R763" s="1"/>
      <c r="S763" s="1"/>
      <c r="T763" s="1"/>
      <c r="U763" s="1"/>
      <c r="V763" s="1"/>
      <c r="W763" s="1"/>
      <c r="X763" s="85">
        <f>A!N763-O763</f>
        <v>407.33950000000186</v>
      </c>
      <c r="Y763" s="86"/>
    </row>
    <row r="764" spans="1:25" ht="12.5" x14ac:dyDescent="0.25">
      <c r="A764" s="9">
        <v>39998</v>
      </c>
      <c r="B764" s="1">
        <v>1338</v>
      </c>
      <c r="C764" s="1"/>
      <c r="D764" s="1"/>
      <c r="E764" s="1"/>
      <c r="F764" s="1">
        <v>324330</v>
      </c>
      <c r="G764" s="25">
        <f>IF(A!B764&gt;0,G763+A!B764," ")</f>
        <v>34691</v>
      </c>
      <c r="H764" s="1">
        <v>36958</v>
      </c>
      <c r="I764" s="25">
        <v>10311411</v>
      </c>
      <c r="L764" s="83">
        <v>86.4</v>
      </c>
      <c r="M764" s="83"/>
      <c r="N764" s="87">
        <f>A!$F764*0.0935</f>
        <v>30324.855</v>
      </c>
      <c r="O764" s="1">
        <v>30325</v>
      </c>
      <c r="P764" s="83">
        <f t="shared" si="13"/>
        <v>66.85518100760126</v>
      </c>
      <c r="Q764" s="1">
        <v>960047</v>
      </c>
      <c r="R764" s="1"/>
      <c r="S764" s="1"/>
      <c r="T764" s="1"/>
      <c r="U764" s="1"/>
      <c r="V764" s="1"/>
      <c r="W764" s="1"/>
      <c r="X764" s="85">
        <f>A!N764-O764</f>
        <v>-0.14500000000043656</v>
      </c>
      <c r="Y764" s="86"/>
    </row>
    <row r="765" spans="1:25" ht="12.5" x14ac:dyDescent="0.25">
      <c r="A765" s="9">
        <v>40005</v>
      </c>
      <c r="B765" s="1">
        <v>1441</v>
      </c>
      <c r="C765" s="1"/>
      <c r="D765" s="1"/>
      <c r="E765" s="1"/>
      <c r="F765" s="1">
        <v>401244</v>
      </c>
      <c r="G765" s="25">
        <f>IF(A!B765&gt;0,G764+A!B765," ")</f>
        <v>36132</v>
      </c>
      <c r="H765" s="1">
        <v>38517</v>
      </c>
      <c r="I765" s="25">
        <v>10712655</v>
      </c>
      <c r="L765" s="83">
        <v>84.1</v>
      </c>
      <c r="M765" s="83"/>
      <c r="N765" s="87">
        <f>A!$F765*0.0935</f>
        <v>37516.313999999998</v>
      </c>
      <c r="O765" s="1">
        <v>37516</v>
      </c>
      <c r="P765" s="83">
        <f t="shared" si="13"/>
        <v>82.708622281324608</v>
      </c>
      <c r="Q765" s="1">
        <v>997380</v>
      </c>
      <c r="R765" s="1"/>
      <c r="S765" s="1"/>
      <c r="T765" s="1"/>
      <c r="U765" s="1"/>
      <c r="V765" s="1"/>
      <c r="W765" s="1"/>
      <c r="X765" s="85">
        <f>A!N765-O765</f>
        <v>0.3139999999984866</v>
      </c>
      <c r="Y765" s="86"/>
    </row>
    <row r="766" spans="1:25" ht="12.5" x14ac:dyDescent="0.25">
      <c r="A766" s="9">
        <v>40012</v>
      </c>
      <c r="B766" s="1">
        <v>1443</v>
      </c>
      <c r="C766" s="1"/>
      <c r="D766" s="1"/>
      <c r="E766" s="1"/>
      <c r="F766" s="1">
        <v>408357</v>
      </c>
      <c r="G766" s="25">
        <f>IF(A!B766&gt;0,G765+A!B766," ")</f>
        <v>37575</v>
      </c>
      <c r="H766" s="1">
        <v>40077</v>
      </c>
      <c r="I766" s="25">
        <v>11121012</v>
      </c>
      <c r="L766" s="83">
        <v>69.3</v>
      </c>
      <c r="M766" s="83"/>
      <c r="N766" s="87">
        <f>A!$F766*0.0935</f>
        <v>38181.379500000003</v>
      </c>
      <c r="O766" s="1">
        <v>38175</v>
      </c>
      <c r="P766" s="83">
        <f t="shared" si="13"/>
        <v>84.161468589123757</v>
      </c>
      <c r="Q766" s="1">
        <v>1035365</v>
      </c>
      <c r="R766" s="1"/>
      <c r="S766" s="1"/>
      <c r="T766" s="1"/>
      <c r="U766" s="1"/>
      <c r="V766" s="1"/>
      <c r="W766" s="1"/>
      <c r="X766" s="85">
        <f>A!N766-O766</f>
        <v>6.3795000000027358</v>
      </c>
      <c r="Y766" s="86"/>
    </row>
    <row r="767" spans="1:25" ht="12.5" x14ac:dyDescent="0.25">
      <c r="A767" s="9">
        <v>40019</v>
      </c>
      <c r="B767" s="1">
        <v>1165</v>
      </c>
      <c r="C767" s="1"/>
      <c r="D767" s="1"/>
      <c r="E767" s="1"/>
      <c r="F767" s="1">
        <v>411673</v>
      </c>
      <c r="G767" s="25">
        <f>IF(A!B767&gt;0,G766+A!B767," ")</f>
        <v>38740</v>
      </c>
      <c r="H767" s="1">
        <v>41322</v>
      </c>
      <c r="I767" s="25">
        <v>11532685</v>
      </c>
      <c r="L767" s="83">
        <v>89.8</v>
      </c>
      <c r="M767" s="83"/>
      <c r="N767" s="87">
        <f>A!$F767*0.0935</f>
        <v>38491.425499999998</v>
      </c>
      <c r="O767" s="1">
        <v>38166</v>
      </c>
      <c r="P767" s="83">
        <f t="shared" si="13"/>
        <v>84.141626985527097</v>
      </c>
      <c r="Q767" s="1">
        <v>1073722</v>
      </c>
      <c r="R767" s="1"/>
      <c r="S767" s="1"/>
      <c r="T767" s="1"/>
      <c r="U767" s="1"/>
      <c r="V767" s="1"/>
      <c r="W767" s="1"/>
      <c r="X767" s="85">
        <f>A!N767-O767</f>
        <v>325.42549999999756</v>
      </c>
      <c r="Y767" s="86"/>
    </row>
    <row r="768" spans="1:25" ht="12.5" x14ac:dyDescent="0.25">
      <c r="A768" s="9">
        <v>40026</v>
      </c>
      <c r="B768" s="1">
        <v>1134</v>
      </c>
      <c r="C768" s="1"/>
      <c r="D768" s="1"/>
      <c r="E768" s="1"/>
      <c r="F768" s="1">
        <v>409776</v>
      </c>
      <c r="G768" s="25">
        <f>IF(A!B768&gt;0,G767+A!B768," ")</f>
        <v>39874</v>
      </c>
      <c r="H768" s="1">
        <v>42563</v>
      </c>
      <c r="I768" s="25">
        <v>11942461</v>
      </c>
      <c r="L768" s="83">
        <v>86.4</v>
      </c>
      <c r="M768" s="83"/>
      <c r="N768" s="87">
        <f>A!$F768*0.0935</f>
        <v>38314.055999999997</v>
      </c>
      <c r="O768" s="1">
        <v>38148</v>
      </c>
      <c r="P768" s="83">
        <f t="shared" si="13"/>
        <v>84.101943778333805</v>
      </c>
      <c r="Q768" s="1">
        <v>1111893</v>
      </c>
      <c r="R768" s="1"/>
      <c r="S768" s="1"/>
      <c r="T768" s="1"/>
      <c r="U768" s="1"/>
      <c r="V768" s="1"/>
      <c r="W768" s="1"/>
      <c r="X768" s="85">
        <f>A!N768-O768</f>
        <v>166.05599999999686</v>
      </c>
      <c r="Y768" s="86"/>
    </row>
    <row r="769" spans="1:25" ht="12.5" x14ac:dyDescent="0.25">
      <c r="A769" s="9">
        <v>40033</v>
      </c>
      <c r="B769" s="1">
        <v>1269</v>
      </c>
      <c r="C769" s="1"/>
      <c r="D769" s="1"/>
      <c r="E769" s="1"/>
      <c r="F769" s="1">
        <v>364984</v>
      </c>
      <c r="G769" s="25">
        <f>IF(A!B769&gt;0,G768+A!B769," ")</f>
        <v>41143</v>
      </c>
      <c r="H769" s="1">
        <v>43921</v>
      </c>
      <c r="I769" s="25">
        <v>12307445</v>
      </c>
      <c r="L769" s="83">
        <v>81.7</v>
      </c>
      <c r="M769" s="83"/>
      <c r="N769" s="87">
        <f>A!$F769*0.0935</f>
        <v>34126.004000000001</v>
      </c>
      <c r="O769" s="1">
        <v>34107</v>
      </c>
      <c r="P769" s="83">
        <f t="shared" si="13"/>
        <v>75.193063763437962</v>
      </c>
      <c r="Q769" s="1">
        <v>1145875</v>
      </c>
      <c r="R769" s="1"/>
      <c r="S769" s="1"/>
      <c r="T769" s="1"/>
      <c r="U769" s="1"/>
      <c r="V769" s="1"/>
      <c r="W769" s="1"/>
      <c r="X769" s="85">
        <f>A!N769-O769</f>
        <v>19.004000000000815</v>
      </c>
      <c r="Y769" s="86"/>
    </row>
    <row r="770" spans="1:25" ht="12.5" x14ac:dyDescent="0.25">
      <c r="A770" s="9">
        <v>40040</v>
      </c>
      <c r="B770" s="1">
        <v>1224</v>
      </c>
      <c r="C770" s="1"/>
      <c r="D770" s="1"/>
      <c r="E770" s="1"/>
      <c r="F770" s="1">
        <v>409072</v>
      </c>
      <c r="G770" s="25">
        <f>IF(A!B770&gt;0,G769+A!B770," ")</f>
        <v>42367</v>
      </c>
      <c r="H770" s="1">
        <v>45234</v>
      </c>
      <c r="I770" s="25">
        <v>12716517</v>
      </c>
      <c r="L770" s="83">
        <v>87.1</v>
      </c>
      <c r="M770" s="83"/>
      <c r="N770" s="87">
        <f>A!$F770*0.0935</f>
        <v>38248.231999999996</v>
      </c>
      <c r="O770" s="1">
        <v>38248</v>
      </c>
      <c r="P770" s="83">
        <f t="shared" si="13"/>
        <v>84.3224060405188</v>
      </c>
      <c r="Q770" s="1">
        <v>1183953</v>
      </c>
      <c r="R770" s="1"/>
      <c r="S770" s="1"/>
      <c r="T770" s="1"/>
      <c r="U770" s="1"/>
      <c r="V770" s="1"/>
      <c r="W770" s="1"/>
      <c r="X770" s="85">
        <f>A!N770-O770</f>
        <v>0.23199999999633292</v>
      </c>
      <c r="Y770" s="86"/>
    </row>
    <row r="771" spans="1:25" ht="12.5" x14ac:dyDescent="0.25">
      <c r="A771" s="9">
        <v>40047</v>
      </c>
      <c r="B771" s="1">
        <v>1177</v>
      </c>
      <c r="C771" s="1"/>
      <c r="D771" s="1"/>
      <c r="E771" s="1"/>
      <c r="F771" s="1">
        <v>418414</v>
      </c>
      <c r="G771" s="25">
        <f>IF(A!B771&gt;0,G770+A!B771," ")</f>
        <v>43544</v>
      </c>
      <c r="H771" s="1">
        <v>46504</v>
      </c>
      <c r="I771" s="25">
        <v>13134931</v>
      </c>
      <c r="L771" s="83">
        <v>87</v>
      </c>
      <c r="M771" s="83"/>
      <c r="N771" s="87">
        <f>A!$F771*0.0935</f>
        <v>39121.709000000003</v>
      </c>
      <c r="O771" s="1">
        <v>39242</v>
      </c>
      <c r="P771" s="83">
        <f t="shared" si="13"/>
        <v>86.513800926637714</v>
      </c>
      <c r="Q771" s="1">
        <v>1222869</v>
      </c>
      <c r="R771" s="1"/>
      <c r="S771" s="1"/>
      <c r="T771" s="1"/>
      <c r="U771" s="1"/>
      <c r="V771" s="1"/>
      <c r="W771" s="1"/>
      <c r="X771" s="85">
        <f>A!N771-O771</f>
        <v>-120.29099999999744</v>
      </c>
      <c r="Y771" s="86"/>
    </row>
    <row r="772" spans="1:25" ht="12.5" x14ac:dyDescent="0.25">
      <c r="A772" s="9">
        <v>40054</v>
      </c>
      <c r="B772" s="1">
        <v>1380</v>
      </c>
      <c r="C772" s="1"/>
      <c r="D772" s="1"/>
      <c r="E772" s="1"/>
      <c r="F772" s="1">
        <v>420908</v>
      </c>
      <c r="G772" s="25">
        <f>IF(A!B772&gt;0,G771+A!B772," ")</f>
        <v>44924</v>
      </c>
      <c r="H772" s="1">
        <v>48078</v>
      </c>
      <c r="I772" s="25">
        <v>13555839</v>
      </c>
      <c r="L772" s="83">
        <v>91.5</v>
      </c>
      <c r="M772" s="83"/>
      <c r="N772" s="87">
        <f>A!$F772*0.0935</f>
        <v>39354.898000000001</v>
      </c>
      <c r="O772" s="1">
        <v>39355</v>
      </c>
      <c r="P772" s="83">
        <f t="shared" si="13"/>
        <v>86.762923282906755</v>
      </c>
      <c r="Q772" s="1">
        <v>1262064</v>
      </c>
      <c r="R772" s="1"/>
      <c r="S772" s="1"/>
      <c r="T772" s="1"/>
      <c r="U772" s="1"/>
      <c r="V772" s="1"/>
      <c r="W772" s="1"/>
      <c r="X772" s="85">
        <f>A!N772-O772</f>
        <v>-0.10199999999895226</v>
      </c>
      <c r="Y772" s="86"/>
    </row>
    <row r="773" spans="1:25" ht="12.5" x14ac:dyDescent="0.25">
      <c r="A773" s="9">
        <v>40061</v>
      </c>
      <c r="B773" s="1">
        <v>1425</v>
      </c>
      <c r="C773" s="1"/>
      <c r="D773" s="1"/>
      <c r="E773" s="1"/>
      <c r="F773" s="1">
        <v>401187</v>
      </c>
      <c r="G773" s="25">
        <f>IF(A!B773&gt;0,G772+A!B773," ")</f>
        <v>46349</v>
      </c>
      <c r="H773" s="1">
        <v>49571</v>
      </c>
      <c r="I773" s="25">
        <v>13957026</v>
      </c>
      <c r="L773" s="83">
        <v>88.1</v>
      </c>
      <c r="M773" s="83"/>
      <c r="N773" s="87">
        <f>A!$F773*0.0935</f>
        <v>37510.984499999999</v>
      </c>
      <c r="O773" s="1">
        <v>37339</v>
      </c>
      <c r="P773" s="83">
        <f t="shared" si="13"/>
        <v>82.318404077257156</v>
      </c>
      <c r="Q773" s="1">
        <v>1299397</v>
      </c>
      <c r="R773" s="1"/>
      <c r="S773" s="1"/>
      <c r="T773" s="1"/>
      <c r="U773" s="1"/>
      <c r="V773" s="1"/>
      <c r="W773" s="1"/>
      <c r="X773" s="85">
        <f>A!N773-O773</f>
        <v>171.98449999999866</v>
      </c>
      <c r="Y773" s="86"/>
    </row>
    <row r="774" spans="1:25" ht="12.5" x14ac:dyDescent="0.25">
      <c r="A774" s="9">
        <v>40068</v>
      </c>
      <c r="B774" s="1">
        <v>1078</v>
      </c>
      <c r="C774" s="1"/>
      <c r="D774" s="1"/>
      <c r="E774" s="1"/>
      <c r="F774" s="1">
        <v>348055</v>
      </c>
      <c r="G774" s="25">
        <f>IF(A!B774&gt;0,G773+A!B774," ")</f>
        <v>47427</v>
      </c>
      <c r="H774" s="1">
        <v>50738</v>
      </c>
      <c r="I774" s="25">
        <v>14305081</v>
      </c>
      <c r="L774" s="83">
        <v>78.7</v>
      </c>
      <c r="M774" s="83"/>
      <c r="N774" s="87">
        <f>A!$F774*0.0935</f>
        <v>32543.142499999998</v>
      </c>
      <c r="O774" s="1">
        <v>32543</v>
      </c>
      <c r="P774" s="83">
        <f t="shared" si="13"/>
        <v>71.745033982864555</v>
      </c>
      <c r="Q774" s="1">
        <v>1331702</v>
      </c>
      <c r="R774" s="1"/>
      <c r="S774" s="1"/>
      <c r="T774" s="1"/>
      <c r="U774" s="1"/>
      <c r="V774" s="1"/>
      <c r="W774" s="1"/>
      <c r="X774" s="85">
        <f>A!N774-O774</f>
        <v>0.14249999999810825</v>
      </c>
      <c r="Y774" s="86"/>
    </row>
    <row r="775" spans="1:25" ht="12.5" x14ac:dyDescent="0.25">
      <c r="A775" s="9">
        <v>40075</v>
      </c>
      <c r="B775" s="1">
        <v>1475</v>
      </c>
      <c r="C775" s="1"/>
      <c r="D775" s="1"/>
      <c r="E775" s="1"/>
      <c r="F775" s="1">
        <v>420019</v>
      </c>
      <c r="G775" s="25">
        <f>IF(A!B775&gt;0,G774+A!B775," ")</f>
        <v>48902</v>
      </c>
      <c r="H775" s="1">
        <v>52292</v>
      </c>
      <c r="I775" s="25">
        <v>14725100</v>
      </c>
      <c r="L775" s="83">
        <v>91.6</v>
      </c>
      <c r="M775" s="83"/>
      <c r="N775" s="87">
        <f>A!$F775*0.0935</f>
        <v>39271.7765</v>
      </c>
      <c r="O775" s="1">
        <v>39272</v>
      </c>
      <c r="P775" s="83">
        <f t="shared" si="13"/>
        <v>86.579939605293205</v>
      </c>
      <c r="Q775" s="1">
        <v>1370898</v>
      </c>
      <c r="R775" s="1"/>
      <c r="S775" s="1"/>
      <c r="T775" s="1"/>
      <c r="U775" s="1"/>
      <c r="V775" s="1"/>
      <c r="W775" s="1"/>
      <c r="X775" s="85">
        <f>A!N775-O775</f>
        <v>-0.22350000000005821</v>
      </c>
      <c r="Y775" s="86"/>
    </row>
    <row r="776" spans="1:25" ht="12.5" x14ac:dyDescent="0.25">
      <c r="A776" s="9">
        <v>40082</v>
      </c>
      <c r="B776" s="1">
        <v>1481</v>
      </c>
      <c r="C776" s="1"/>
      <c r="D776" s="1"/>
      <c r="E776" s="1"/>
      <c r="F776" s="1">
        <v>422968</v>
      </c>
      <c r="G776" s="25">
        <f>IF(A!B776&gt;0,G775+A!B776," ")</f>
        <v>50383</v>
      </c>
      <c r="H776" s="1">
        <v>53864</v>
      </c>
      <c r="I776" s="25">
        <v>15148068</v>
      </c>
      <c r="L776" s="83">
        <v>89.4</v>
      </c>
      <c r="M776" s="83"/>
      <c r="N776" s="87">
        <f>A!$F776*0.0935</f>
        <v>39547.508000000002</v>
      </c>
      <c r="O776" s="1">
        <v>39548</v>
      </c>
      <c r="P776" s="83">
        <f t="shared" si="13"/>
        <v>87.188415448923791</v>
      </c>
      <c r="Q776" s="1">
        <v>1410186</v>
      </c>
      <c r="R776" s="1"/>
      <c r="S776" s="1"/>
      <c r="T776" s="1"/>
      <c r="U776" s="1"/>
      <c r="V776" s="1"/>
      <c r="W776" s="1"/>
      <c r="X776" s="85">
        <f>A!N776-O776</f>
        <v>-0.49199999999837019</v>
      </c>
      <c r="Y776" s="86"/>
    </row>
    <row r="777" spans="1:25" ht="12.5" x14ac:dyDescent="0.25">
      <c r="A777" s="9">
        <v>40089</v>
      </c>
      <c r="B777" s="1">
        <v>1357</v>
      </c>
      <c r="C777" s="1"/>
      <c r="D777" s="1"/>
      <c r="E777" s="1"/>
      <c r="F777" s="1">
        <v>432367</v>
      </c>
      <c r="G777" s="25">
        <f>IF(A!B777&gt;0,G776+A!B777," ")</f>
        <v>51740</v>
      </c>
      <c r="H777" s="1">
        <v>55319</v>
      </c>
      <c r="I777" s="25">
        <v>15580435</v>
      </c>
      <c r="L777" s="83">
        <v>94.2</v>
      </c>
      <c r="M777" s="83"/>
      <c r="N777" s="87">
        <f>A!$F777*0.0935</f>
        <v>40426.3145</v>
      </c>
      <c r="O777" s="1">
        <v>40426</v>
      </c>
      <c r="P777" s="83">
        <f t="shared" si="13"/>
        <v>89.124074110908111</v>
      </c>
      <c r="Q777" s="1">
        <v>1450591</v>
      </c>
      <c r="R777" s="1"/>
      <c r="S777" s="1"/>
      <c r="T777" s="1"/>
      <c r="U777" s="1"/>
      <c r="V777" s="1"/>
      <c r="W777" s="1"/>
      <c r="X777" s="85">
        <f>A!N777-O777</f>
        <v>0.31450000000040745</v>
      </c>
      <c r="Y777" s="86"/>
    </row>
    <row r="778" spans="1:25" ht="12.5" x14ac:dyDescent="0.25">
      <c r="A778" s="9">
        <v>40096</v>
      </c>
      <c r="B778" s="1">
        <v>1222</v>
      </c>
      <c r="C778" s="1"/>
      <c r="D778" s="1"/>
      <c r="E778" s="1"/>
      <c r="F778" s="1">
        <v>433464</v>
      </c>
      <c r="G778" s="25">
        <f>IF(A!B778&gt;0,G777+A!B778," ")</f>
        <v>52962</v>
      </c>
      <c r="H778" s="1">
        <v>56556</v>
      </c>
      <c r="I778" s="25">
        <f t="shared" ref="I778:I785" si="14">IF(F778&gt;0,I777+F778," ")</f>
        <v>16013899</v>
      </c>
      <c r="L778" s="83">
        <v>94.6</v>
      </c>
      <c r="M778" s="83"/>
      <c r="N778" s="87">
        <f>A!$F778*0.0935</f>
        <v>40528.883999999998</v>
      </c>
      <c r="O778" s="1">
        <v>40529</v>
      </c>
      <c r="P778" s="83">
        <f t="shared" si="13"/>
        <v>89.35115024095866</v>
      </c>
      <c r="Q778" s="1">
        <v>1490903</v>
      </c>
      <c r="R778" s="1"/>
      <c r="S778" s="1"/>
      <c r="T778" s="1"/>
      <c r="U778" s="1"/>
      <c r="V778" s="1"/>
      <c r="W778" s="1"/>
      <c r="X778" s="85">
        <f>A!N778-O778</f>
        <v>-0.11600000000180444</v>
      </c>
      <c r="Y778" s="86"/>
    </row>
    <row r="779" spans="1:25" ht="12.5" x14ac:dyDescent="0.25">
      <c r="A779" s="9">
        <v>40103</v>
      </c>
      <c r="B779" s="1">
        <v>1048</v>
      </c>
      <c r="C779" s="1"/>
      <c r="D779" s="1"/>
      <c r="E779" s="1"/>
      <c r="F779" s="1">
        <v>354546</v>
      </c>
      <c r="G779" s="25">
        <f>IF(A!B779&gt;0,G778+A!B779," ")</f>
        <v>54010</v>
      </c>
      <c r="H779" s="1">
        <v>57682</v>
      </c>
      <c r="I779" s="25">
        <f t="shared" si="14"/>
        <v>16368445</v>
      </c>
      <c r="L779" s="83">
        <v>79.3</v>
      </c>
      <c r="M779" s="83"/>
      <c r="N779" s="87">
        <f>A!$F779*0.0935</f>
        <v>33150.050999999999</v>
      </c>
      <c r="O779" s="1">
        <v>33129</v>
      </c>
      <c r="P779" s="83">
        <f t="shared" si="13"/>
        <v>73.036942839268661</v>
      </c>
      <c r="Q779" s="1">
        <v>1523954</v>
      </c>
      <c r="R779" s="1"/>
      <c r="S779" s="1"/>
      <c r="T779" s="1"/>
      <c r="U779" s="1"/>
      <c r="V779" s="1"/>
      <c r="W779" s="1"/>
      <c r="X779" s="85">
        <f>A!N779-O779</f>
        <v>21.050999999999476</v>
      </c>
      <c r="Y779" s="86"/>
    </row>
    <row r="780" spans="1:25" ht="12.5" x14ac:dyDescent="0.25">
      <c r="A780" s="9">
        <v>40110</v>
      </c>
      <c r="B780" s="1">
        <v>1828</v>
      </c>
      <c r="C780" s="1"/>
      <c r="D780" s="1"/>
      <c r="E780" s="1"/>
      <c r="F780" s="1">
        <v>429308</v>
      </c>
      <c r="G780" s="25">
        <f>IF(A!B780&gt;0,G779+A!B780," ")</f>
        <v>55838</v>
      </c>
      <c r="H780" s="1">
        <v>59564</v>
      </c>
      <c r="I780" s="25">
        <f t="shared" si="14"/>
        <v>16797753</v>
      </c>
      <c r="L780" s="83">
        <v>93.1</v>
      </c>
      <c r="M780" s="83"/>
      <c r="N780" s="87">
        <f>A!$F780*0.0935</f>
        <v>40140.298000000003</v>
      </c>
      <c r="O780" s="1">
        <v>40140</v>
      </c>
      <c r="P780" s="83">
        <f t="shared" si="13"/>
        <v>88.493552041059004</v>
      </c>
      <c r="Q780" s="1">
        <v>1563801</v>
      </c>
      <c r="R780" s="1"/>
      <c r="S780" s="1"/>
      <c r="T780" s="1"/>
      <c r="U780" s="1"/>
      <c r="V780" s="1"/>
      <c r="W780" s="1"/>
      <c r="X780" s="85">
        <f>A!N780-O780</f>
        <v>0.29800000000250293</v>
      </c>
      <c r="Y780" s="86"/>
    </row>
    <row r="781" spans="1:25" ht="12.5" x14ac:dyDescent="0.25">
      <c r="A781" s="9">
        <v>40117</v>
      </c>
      <c r="B781" s="1">
        <v>1495</v>
      </c>
      <c r="C781" s="1"/>
      <c r="D781" s="1"/>
      <c r="E781" s="1"/>
      <c r="F781" s="1">
        <v>436096</v>
      </c>
      <c r="G781" s="25">
        <f>IF(A!B781&gt;0,G780+A!B781," ")</f>
        <v>57333</v>
      </c>
      <c r="H781" s="1">
        <v>61143</v>
      </c>
      <c r="I781" s="25">
        <f t="shared" si="14"/>
        <v>17233849</v>
      </c>
      <c r="L781" s="83">
        <v>95.2</v>
      </c>
      <c r="M781" s="83"/>
      <c r="N781" s="87">
        <f>A!$F781*0.0935</f>
        <v>40774.976000000002</v>
      </c>
      <c r="O781" s="1">
        <v>40755</v>
      </c>
      <c r="P781" s="83">
        <f t="shared" si="13"/>
        <v>89.849394953496756</v>
      </c>
      <c r="Q781" s="1">
        <v>1604485</v>
      </c>
      <c r="R781" s="1"/>
      <c r="S781" s="1"/>
      <c r="T781" s="1"/>
      <c r="U781" s="1"/>
      <c r="V781" s="1"/>
      <c r="W781" s="1"/>
      <c r="X781" s="85">
        <f>A!N781-O781</f>
        <v>19.976000000002387</v>
      </c>
      <c r="Y781" s="86"/>
    </row>
    <row r="782" spans="1:25" ht="12.5" x14ac:dyDescent="0.25">
      <c r="A782" s="9">
        <v>40124</v>
      </c>
      <c r="B782" s="1">
        <v>1487</v>
      </c>
      <c r="C782" s="1"/>
      <c r="D782" s="1"/>
      <c r="E782" s="1"/>
      <c r="F782" s="1">
        <v>432181</v>
      </c>
      <c r="G782" s="25">
        <f>IF(A!B782&gt;0,G781+A!B782," ")</f>
        <v>58820</v>
      </c>
      <c r="H782" s="1">
        <v>62727</v>
      </c>
      <c r="I782" s="25">
        <f t="shared" si="14"/>
        <v>17666030</v>
      </c>
      <c r="L782" s="83">
        <v>94.5</v>
      </c>
      <c r="M782" s="83"/>
      <c r="N782" s="87">
        <f>A!$F782*0.0935</f>
        <v>40408.923499999997</v>
      </c>
      <c r="O782" s="1">
        <v>40406</v>
      </c>
      <c r="P782" s="83">
        <f t="shared" si="13"/>
        <v>89.079981658471112</v>
      </c>
      <c r="Q782" s="1">
        <v>1644705</v>
      </c>
      <c r="R782" s="1"/>
      <c r="S782" s="1"/>
      <c r="T782" s="1"/>
      <c r="U782" s="1"/>
      <c r="V782" s="1"/>
      <c r="W782" s="1"/>
      <c r="X782" s="85">
        <f>A!N782-O782</f>
        <v>2.9234999999971478</v>
      </c>
      <c r="Y782" s="86"/>
    </row>
    <row r="783" spans="1:25" ht="12.5" x14ac:dyDescent="0.25">
      <c r="A783" s="9">
        <v>40131</v>
      </c>
      <c r="B783" s="1">
        <v>1242</v>
      </c>
      <c r="C783" s="1"/>
      <c r="D783" s="1"/>
      <c r="E783" s="1"/>
      <c r="F783" s="1">
        <v>427435</v>
      </c>
      <c r="G783" s="25">
        <f>IF(A!B783&gt;0,G782+A!B783," ")</f>
        <v>60062</v>
      </c>
      <c r="H783" s="1">
        <v>63969</v>
      </c>
      <c r="I783" s="25">
        <f t="shared" si="14"/>
        <v>18093465</v>
      </c>
      <c r="L783" s="83">
        <v>94</v>
      </c>
      <c r="M783" s="83"/>
      <c r="N783" s="87">
        <f>A!$F783*0.0935</f>
        <v>39965.172500000001</v>
      </c>
      <c r="O783" s="1">
        <v>40248</v>
      </c>
      <c r="P783" s="83">
        <f t="shared" si="13"/>
        <v>88.731651284218799</v>
      </c>
      <c r="Q783" s="1">
        <v>1684551</v>
      </c>
      <c r="R783" s="1"/>
      <c r="S783" s="1"/>
      <c r="T783" s="1"/>
      <c r="U783" s="1"/>
      <c r="V783" s="1"/>
      <c r="W783" s="1"/>
      <c r="X783" s="85">
        <f>A!N783-O783</f>
        <v>-282.82749999999942</v>
      </c>
      <c r="Y783" s="86"/>
    </row>
    <row r="784" spans="1:25" ht="12.5" x14ac:dyDescent="0.25">
      <c r="A784" s="9">
        <v>40138</v>
      </c>
      <c r="B784" s="1">
        <v>1906</v>
      </c>
      <c r="C784" s="1"/>
      <c r="D784" s="1"/>
      <c r="E784" s="1"/>
      <c r="F784" s="1">
        <v>428758</v>
      </c>
      <c r="G784" s="25">
        <f>IF(A!B784&gt;0,G783+A!B784," ")</f>
        <v>61968</v>
      </c>
      <c r="H784" s="1">
        <v>65875</v>
      </c>
      <c r="I784" s="25">
        <f t="shared" si="14"/>
        <v>18522223</v>
      </c>
      <c r="L784" s="83">
        <v>94.3</v>
      </c>
      <c r="M784" s="83"/>
      <c r="N784" s="87">
        <f>A!$F784*0.0935</f>
        <v>40088.873</v>
      </c>
      <c r="O784" s="1">
        <v>40089</v>
      </c>
      <c r="P784" s="83">
        <f t="shared" si="13"/>
        <v>88.381116287344653</v>
      </c>
      <c r="Q784" s="1">
        <v>1724398</v>
      </c>
      <c r="R784" s="1"/>
      <c r="S784" s="1"/>
      <c r="T784" s="1"/>
      <c r="U784" s="1"/>
      <c r="V784" s="1"/>
      <c r="W784" s="1"/>
      <c r="X784" s="85">
        <f>A!N784-O784</f>
        <v>-0.12700000000040745</v>
      </c>
      <c r="Y784" s="86"/>
    </row>
    <row r="785" spans="1:25" ht="12.5" x14ac:dyDescent="0.25">
      <c r="A785" s="9">
        <v>40145</v>
      </c>
      <c r="B785" s="1">
        <v>1653</v>
      </c>
      <c r="C785" s="1"/>
      <c r="D785" s="1"/>
      <c r="E785" s="1"/>
      <c r="F785" s="1">
        <v>430044</v>
      </c>
      <c r="G785" s="25">
        <f>IF(A!B785&gt;0,G784+A!B785," ")</f>
        <v>63621</v>
      </c>
      <c r="H785" s="1">
        <v>67528</v>
      </c>
      <c r="I785" s="25">
        <f t="shared" si="14"/>
        <v>18952267</v>
      </c>
      <c r="L785" s="83">
        <v>93.9</v>
      </c>
      <c r="M785" s="83"/>
      <c r="N785" s="87">
        <f>A!$F785*0.0935</f>
        <v>40209.114000000001</v>
      </c>
      <c r="O785" s="1">
        <v>40205</v>
      </c>
      <c r="P785" s="83">
        <f t="shared" si="13"/>
        <v>88.636852511479262</v>
      </c>
      <c r="Q785" s="1">
        <v>1764431</v>
      </c>
      <c r="R785" s="1"/>
      <c r="S785" s="1"/>
      <c r="T785" s="1"/>
      <c r="U785" s="1"/>
      <c r="V785" s="1"/>
      <c r="W785" s="1"/>
      <c r="X785" s="85">
        <f>A!N785-O785</f>
        <v>4.114000000001397</v>
      </c>
      <c r="Y785" s="86"/>
    </row>
    <row r="786" spans="1:25" ht="12.5" x14ac:dyDescent="0.25">
      <c r="A786" s="9">
        <v>40152</v>
      </c>
      <c r="B786" s="1">
        <v>1655</v>
      </c>
      <c r="C786" s="1"/>
      <c r="D786" s="1"/>
      <c r="E786" s="1"/>
      <c r="F786" s="1">
        <v>435069</v>
      </c>
      <c r="G786" s="25">
        <f>IF(A!B786&gt;0,G785+A!B786," ")</f>
        <v>65276</v>
      </c>
      <c r="H786" s="1">
        <v>69183</v>
      </c>
      <c r="I786" s="25">
        <v>19387336</v>
      </c>
      <c r="L786" s="83">
        <v>95.1</v>
      </c>
      <c r="M786" s="83"/>
      <c r="N786" s="87">
        <f>A!$F786*0.0935</f>
        <v>40678.951500000003</v>
      </c>
      <c r="O786" s="1">
        <v>40679</v>
      </c>
      <c r="P786" s="83">
        <f t="shared" si="13"/>
        <v>89.681843634236159</v>
      </c>
      <c r="Q786" s="1">
        <v>1805023</v>
      </c>
      <c r="R786" s="1"/>
      <c r="S786" s="1"/>
      <c r="T786" s="1"/>
      <c r="U786" s="1"/>
      <c r="V786" s="1"/>
      <c r="W786" s="1"/>
      <c r="X786" s="85">
        <f>A!N786-O786</f>
        <v>-4.8499999997147825E-2</v>
      </c>
      <c r="Y786" s="86"/>
    </row>
    <row r="787" spans="1:25" ht="12.5" x14ac:dyDescent="0.25">
      <c r="A787" s="9">
        <v>40159</v>
      </c>
      <c r="B787" s="1">
        <v>1574</v>
      </c>
      <c r="C787" s="1"/>
      <c r="D787" s="1"/>
      <c r="E787" s="1"/>
      <c r="F787" s="1">
        <v>430972</v>
      </c>
      <c r="G787" s="25">
        <f>IF(A!B787&gt;0,G786+A!B787," ")</f>
        <v>66850</v>
      </c>
      <c r="H787" s="1">
        <v>70757</v>
      </c>
      <c r="I787" s="25">
        <f>IF(F787&gt;0,I786+F787," ")</f>
        <v>19818308</v>
      </c>
      <c r="L787" s="83">
        <v>94.2</v>
      </c>
      <c r="M787" s="83"/>
      <c r="N787" s="87">
        <f>A!$F787*0.0935</f>
        <v>40295.881999999998</v>
      </c>
      <c r="O787" s="1">
        <v>40293</v>
      </c>
      <c r="P787" s="83">
        <f t="shared" si="13"/>
        <v>88.830859302202057</v>
      </c>
      <c r="Q787" s="1">
        <v>1845056</v>
      </c>
      <c r="R787" s="1"/>
      <c r="S787" s="1"/>
      <c r="T787" s="1"/>
      <c r="U787" s="1"/>
      <c r="V787" s="1"/>
      <c r="W787" s="1"/>
      <c r="X787" s="85">
        <f>A!N787-O787</f>
        <v>2.8819999999977881</v>
      </c>
      <c r="Y787" s="86"/>
    </row>
    <row r="788" spans="1:25" ht="12.5" x14ac:dyDescent="0.25">
      <c r="A788" s="9">
        <v>40166</v>
      </c>
      <c r="B788" s="1">
        <v>1667</v>
      </c>
      <c r="C788" s="1"/>
      <c r="D788" s="1"/>
      <c r="E788" s="1"/>
      <c r="F788" s="1">
        <v>436635</v>
      </c>
      <c r="G788" s="25">
        <f>IF(A!B788&gt;0,G787+A!B788," ")</f>
        <v>68517</v>
      </c>
      <c r="H788" s="1">
        <v>72424</v>
      </c>
      <c r="I788" s="25">
        <f>IF(F788&gt;0,I787+F788," ")</f>
        <v>20254943</v>
      </c>
      <c r="L788" s="83">
        <v>95</v>
      </c>
      <c r="M788" s="83"/>
      <c r="N788" s="87">
        <f>A!$F788*0.0935</f>
        <v>40825.372499999998</v>
      </c>
      <c r="O788" s="1">
        <v>40812</v>
      </c>
      <c r="P788" s="83">
        <f t="shared" si="13"/>
        <v>89.975058442942199</v>
      </c>
      <c r="Q788" s="1">
        <v>1885741</v>
      </c>
      <c r="R788" s="1"/>
      <c r="S788" s="1"/>
      <c r="T788" s="1"/>
      <c r="U788" s="1"/>
      <c r="V788" s="1"/>
      <c r="W788" s="1"/>
      <c r="X788" s="85">
        <f>A!N788-O788</f>
        <v>13.372499999997672</v>
      </c>
      <c r="Y788" s="86"/>
    </row>
    <row r="789" spans="1:25" ht="12.5" x14ac:dyDescent="0.25">
      <c r="A789" s="9">
        <v>40173</v>
      </c>
      <c r="B789" s="1">
        <v>1047</v>
      </c>
      <c r="C789" s="1"/>
      <c r="D789" s="1"/>
      <c r="E789" s="1"/>
      <c r="F789" s="1">
        <v>257941</v>
      </c>
      <c r="G789" s="25">
        <f>IF(A!B789&gt;0,G788+A!B789," ")</f>
        <v>69564</v>
      </c>
      <c r="H789" s="1">
        <v>73471</v>
      </c>
      <c r="I789" s="25">
        <f>IF(F789&gt;0,I788+F789," ")</f>
        <v>20512884</v>
      </c>
      <c r="L789" s="83"/>
      <c r="M789" s="83"/>
      <c r="N789" s="87">
        <f>A!$F789*0.0935</f>
        <v>24117.483499999998</v>
      </c>
      <c r="O789" s="1">
        <v>24117</v>
      </c>
      <c r="P789" s="83">
        <f t="shared" si="13"/>
        <v>53.168883771156452</v>
      </c>
      <c r="Q789" s="1">
        <v>1909760</v>
      </c>
      <c r="R789" s="1"/>
      <c r="S789" s="1"/>
      <c r="T789" s="1"/>
      <c r="U789" s="1"/>
      <c r="V789" s="1"/>
      <c r="W789" s="1"/>
      <c r="X789" s="85">
        <f>A!N789-O789</f>
        <v>0.4834999999984575</v>
      </c>
      <c r="Y789" s="86"/>
    </row>
    <row r="790" spans="1:25" ht="12.5" x14ac:dyDescent="0.25">
      <c r="A790" s="9">
        <v>40180</v>
      </c>
      <c r="B790" s="1">
        <v>901</v>
      </c>
      <c r="C790" s="1"/>
      <c r="D790" s="1"/>
      <c r="E790" s="1"/>
      <c r="F790" s="1">
        <v>284527</v>
      </c>
      <c r="G790" s="25">
        <f>IF(A!B790&gt;0,G789+A!B790," ")</f>
        <v>70465</v>
      </c>
      <c r="H790" s="1">
        <v>74484</v>
      </c>
      <c r="I790" s="25">
        <f>IF(F790&gt;0,I789+F790," ")</f>
        <v>20797411</v>
      </c>
      <c r="L790" s="83">
        <v>65.400000000000006</v>
      </c>
      <c r="M790" s="83"/>
      <c r="N790" s="87">
        <f>A!$F790*0.0935</f>
        <v>26603.2745</v>
      </c>
      <c r="O790" s="1">
        <v>26603</v>
      </c>
      <c r="P790" s="83">
        <f t="shared" si="13"/>
        <v>58.649575609075555</v>
      </c>
      <c r="Q790" s="1">
        <v>1936201</v>
      </c>
      <c r="R790" s="1"/>
      <c r="S790" s="1"/>
      <c r="T790" s="1"/>
      <c r="U790" s="1"/>
      <c r="V790" s="1"/>
      <c r="W790" s="1"/>
      <c r="X790" s="85">
        <f>A!N790-O790</f>
        <v>0.27449999999953434</v>
      </c>
      <c r="Y790" s="86"/>
    </row>
    <row r="791" spans="1:25" ht="12.5" x14ac:dyDescent="0.25">
      <c r="A791" s="9">
        <v>40187</v>
      </c>
      <c r="B791" s="1">
        <v>1595</v>
      </c>
      <c r="C791" s="1"/>
      <c r="D791" s="1"/>
      <c r="E791" s="1"/>
      <c r="F791" s="1">
        <v>438053</v>
      </c>
      <c r="G791" s="25">
        <f>B791</f>
        <v>1595</v>
      </c>
      <c r="H791" s="1">
        <v>1757</v>
      </c>
      <c r="I791" s="25">
        <f>F791</f>
        <v>438053</v>
      </c>
      <c r="L791" s="83">
        <v>92.1</v>
      </c>
      <c r="M791" s="83"/>
      <c r="N791" s="87">
        <f>A!$F791*0.0935</f>
        <v>40957.955499999996</v>
      </c>
      <c r="O791" s="1">
        <v>40958</v>
      </c>
      <c r="P791" s="83">
        <f t="shared" si="13"/>
        <v>90.296933345732299</v>
      </c>
      <c r="Q791" s="1">
        <v>41084</v>
      </c>
      <c r="R791" s="1"/>
      <c r="S791" s="1"/>
      <c r="T791" s="1"/>
      <c r="U791" s="1"/>
      <c r="V791" s="1"/>
      <c r="W791" s="1"/>
      <c r="X791" s="85">
        <f>A!N791-O791</f>
        <v>-4.4500000003608875E-2</v>
      </c>
      <c r="Y791" s="86"/>
    </row>
    <row r="792" spans="1:25" ht="12.5" x14ac:dyDescent="0.25">
      <c r="A792" s="9">
        <v>40194</v>
      </c>
      <c r="B792" s="1">
        <v>1599</v>
      </c>
      <c r="C792" s="1"/>
      <c r="D792" s="1"/>
      <c r="E792" s="1"/>
      <c r="F792" s="1">
        <v>435886</v>
      </c>
      <c r="G792" s="25">
        <f>IF(A!B792&gt;0,G791+A!B792," ")</f>
        <v>3194</v>
      </c>
      <c r="H792" s="1">
        <v>3518</v>
      </c>
      <c r="I792" s="25">
        <v>873939</v>
      </c>
      <c r="L792" s="83">
        <v>87</v>
      </c>
      <c r="M792" s="83"/>
      <c r="N792" s="87">
        <f>A!$F792*0.0935</f>
        <v>40755.341</v>
      </c>
      <c r="O792" s="1">
        <v>39046</v>
      </c>
      <c r="P792" s="83">
        <f t="shared" si="13"/>
        <v>86.08169489275511</v>
      </c>
      <c r="Q792" s="1">
        <v>81369</v>
      </c>
      <c r="R792" s="1"/>
      <c r="S792" s="1"/>
      <c r="T792" s="1"/>
      <c r="U792" s="1"/>
      <c r="V792" s="1"/>
      <c r="W792" s="1"/>
      <c r="X792" s="85">
        <f>A!N792-O792</f>
        <v>1709.3410000000003</v>
      </c>
      <c r="Y792" s="86"/>
    </row>
    <row r="793" spans="1:25" ht="12.5" x14ac:dyDescent="0.25">
      <c r="A793" s="9">
        <v>40201</v>
      </c>
      <c r="B793" s="1">
        <v>1504</v>
      </c>
      <c r="C793" s="1"/>
      <c r="D793" s="1"/>
      <c r="E793" s="1"/>
      <c r="F793" s="1">
        <v>431150</v>
      </c>
      <c r="G793" s="25">
        <f>IF(A!B793&gt;0,G792+A!B793," ")</f>
        <v>4698</v>
      </c>
      <c r="H793" s="1">
        <v>5185</v>
      </c>
      <c r="I793" s="25">
        <f t="shared" ref="I793:I828" si="15">IF(F793&gt;0,I792+F793," ")</f>
        <v>1305089</v>
      </c>
      <c r="L793" s="83">
        <v>89.5</v>
      </c>
      <c r="M793" s="83"/>
      <c r="N793" s="87">
        <f>A!$F793*0.0935</f>
        <v>40312.525000000001</v>
      </c>
      <c r="O793" s="1">
        <v>40312</v>
      </c>
      <c r="P793" s="83">
        <f t="shared" ref="P793:P856" si="16">(O793*2204.62262185)/1000000</f>
        <v>88.87274713201721</v>
      </c>
      <c r="Q793" s="1">
        <v>121496</v>
      </c>
      <c r="R793" s="1"/>
      <c r="S793" s="1"/>
      <c r="T793" s="1"/>
      <c r="U793" s="1"/>
      <c r="V793" s="1"/>
      <c r="W793" s="1"/>
      <c r="X793" s="85">
        <f>A!N793-O793</f>
        <v>0.52500000000145519</v>
      </c>
      <c r="Y793" s="86"/>
    </row>
    <row r="794" spans="1:25" ht="12.5" x14ac:dyDescent="0.25">
      <c r="A794" s="9">
        <v>40208</v>
      </c>
      <c r="B794" s="1">
        <v>1640</v>
      </c>
      <c r="C794" s="1"/>
      <c r="D794" s="1"/>
      <c r="E794" s="1"/>
      <c r="F794" s="1">
        <v>423519</v>
      </c>
      <c r="G794" s="25">
        <f>IF(A!B794&gt;0,G793+A!B794," ")</f>
        <v>6338</v>
      </c>
      <c r="H794" s="1">
        <v>6998</v>
      </c>
      <c r="I794" s="25">
        <f t="shared" si="15"/>
        <v>1728608</v>
      </c>
      <c r="J794" s="25"/>
      <c r="L794" s="83">
        <v>89.5</v>
      </c>
      <c r="M794" s="83"/>
      <c r="N794" s="87">
        <f>A!$F794*0.0935</f>
        <v>39599.0265</v>
      </c>
      <c r="O794" s="1">
        <v>39597</v>
      </c>
      <c r="P794" s="83">
        <f t="shared" si="16"/>
        <v>87.29644195739445</v>
      </c>
      <c r="Q794" s="1">
        <v>160877</v>
      </c>
      <c r="R794" s="1"/>
      <c r="S794" s="1"/>
      <c r="T794" s="1"/>
      <c r="U794" s="1"/>
      <c r="V794" s="1"/>
      <c r="W794" s="1"/>
      <c r="X794" s="85">
        <f>A!N794-O794</f>
        <v>2.0264999999999418</v>
      </c>
      <c r="Y794" s="86"/>
    </row>
    <row r="795" spans="1:25" ht="12.5" x14ac:dyDescent="0.25">
      <c r="A795" s="9">
        <v>40215</v>
      </c>
      <c r="B795" s="1">
        <v>1440</v>
      </c>
      <c r="C795" s="1"/>
      <c r="D795" s="1"/>
      <c r="E795" s="1"/>
      <c r="F795" s="1">
        <v>421343</v>
      </c>
      <c r="G795" s="25">
        <f>IF(A!B795&gt;0,G794+A!B795," ")</f>
        <v>7778</v>
      </c>
      <c r="H795" s="1">
        <v>8561</v>
      </c>
      <c r="I795" s="25">
        <f t="shared" si="15"/>
        <v>2149951</v>
      </c>
      <c r="L795" s="83">
        <v>90.2</v>
      </c>
      <c r="M795" s="83"/>
      <c r="N795" s="87">
        <f>A!$F795*0.0935</f>
        <v>39395.570500000002</v>
      </c>
      <c r="O795" s="1">
        <v>38676</v>
      </c>
      <c r="P795" s="83">
        <f t="shared" si="16"/>
        <v>85.265984522670593</v>
      </c>
      <c r="Q795" s="1">
        <v>200165</v>
      </c>
      <c r="R795" s="1"/>
      <c r="S795" s="1"/>
      <c r="T795" s="1"/>
      <c r="U795" s="1"/>
      <c r="V795" s="1"/>
      <c r="W795" s="1"/>
      <c r="X795" s="85">
        <f>A!N795-O795</f>
        <v>719.57050000000163</v>
      </c>
      <c r="Y795" s="86"/>
    </row>
    <row r="796" spans="1:25" ht="12.5" x14ac:dyDescent="0.25">
      <c r="A796" s="9">
        <v>40222</v>
      </c>
      <c r="B796" s="1">
        <v>1448</v>
      </c>
      <c r="C796" s="1"/>
      <c r="D796" s="1"/>
      <c r="E796" s="1"/>
      <c r="F796" s="1">
        <v>420018</v>
      </c>
      <c r="G796" s="25">
        <f>IF(A!B796&gt;0,G795+A!B796," ")</f>
        <v>9226</v>
      </c>
      <c r="H796" s="1">
        <v>10179</v>
      </c>
      <c r="I796" s="25">
        <f t="shared" si="15"/>
        <v>2569969</v>
      </c>
      <c r="L796" s="83">
        <v>89</v>
      </c>
      <c r="M796" s="83"/>
      <c r="N796" s="87">
        <f>A!$F796*0.0935</f>
        <v>39271.682999999997</v>
      </c>
      <c r="O796" s="1">
        <v>39271</v>
      </c>
      <c r="P796" s="83">
        <f t="shared" si="16"/>
        <v>86.577734982671345</v>
      </c>
      <c r="Q796" s="1">
        <v>235171</v>
      </c>
      <c r="R796" s="1"/>
      <c r="S796" s="1"/>
      <c r="T796" s="1"/>
      <c r="U796" s="1"/>
      <c r="V796" s="1"/>
      <c r="W796" s="1"/>
      <c r="X796" s="85">
        <f>A!N796-O796</f>
        <v>0.68299999999726424</v>
      </c>
      <c r="Y796" s="86"/>
    </row>
    <row r="797" spans="1:25" ht="12.5" x14ac:dyDescent="0.25">
      <c r="A797" s="9">
        <v>40229</v>
      </c>
      <c r="B797" s="1">
        <v>1464</v>
      </c>
      <c r="C797" s="1"/>
      <c r="D797" s="1"/>
      <c r="E797" s="1"/>
      <c r="F797" s="1">
        <v>403042</v>
      </c>
      <c r="G797" s="25">
        <f>IF(A!B797&gt;0,G796+A!B797," ")</f>
        <v>10690</v>
      </c>
      <c r="H797" s="1">
        <v>11766</v>
      </c>
      <c r="I797" s="25">
        <f t="shared" si="15"/>
        <v>2973011</v>
      </c>
      <c r="L797" s="83">
        <v>84.4</v>
      </c>
      <c r="M797" s="83"/>
      <c r="N797" s="87">
        <f>A!$F797*0.0935</f>
        <v>37684.427000000003</v>
      </c>
      <c r="O797" s="1">
        <v>37684</v>
      </c>
      <c r="P797" s="83">
        <f t="shared" si="16"/>
        <v>83.0789988817954</v>
      </c>
      <c r="Q797" s="1">
        <v>272597</v>
      </c>
      <c r="R797" s="1"/>
      <c r="S797" s="1"/>
      <c r="T797" s="1"/>
      <c r="U797" s="1"/>
      <c r="V797" s="1"/>
      <c r="W797" s="1"/>
      <c r="X797" s="85">
        <f>A!N797-O797</f>
        <v>0.42700000000331784</v>
      </c>
      <c r="Y797" s="86"/>
    </row>
    <row r="798" spans="1:25" ht="12.5" x14ac:dyDescent="0.25">
      <c r="A798" s="9">
        <v>40236</v>
      </c>
      <c r="B798" s="1">
        <v>1441</v>
      </c>
      <c r="C798" s="1"/>
      <c r="D798" s="1"/>
      <c r="E798" s="1"/>
      <c r="F798" s="1">
        <v>407652</v>
      </c>
      <c r="G798" s="25">
        <f>IF(A!B798&gt;0,G797+A!B798," ")</f>
        <v>12131</v>
      </c>
      <c r="H798" s="1">
        <v>13331</v>
      </c>
      <c r="I798" s="25">
        <f t="shared" si="15"/>
        <v>3380663</v>
      </c>
      <c r="L798" s="83">
        <v>86.3</v>
      </c>
      <c r="M798" s="83"/>
      <c r="N798" s="87">
        <f>A!$F798*0.0935</f>
        <v>38115.462</v>
      </c>
      <c r="O798" s="1">
        <v>38115</v>
      </c>
      <c r="P798" s="83">
        <f t="shared" si="16"/>
        <v>84.02919123181276</v>
      </c>
      <c r="Q798" s="1">
        <v>317814</v>
      </c>
      <c r="R798" s="1"/>
      <c r="S798" s="1"/>
      <c r="T798" s="1"/>
      <c r="U798" s="1"/>
      <c r="V798" s="1"/>
      <c r="W798" s="1"/>
      <c r="X798" s="85">
        <f>A!N798-O798</f>
        <v>0.46199999999953434</v>
      </c>
      <c r="Y798" s="86"/>
    </row>
    <row r="799" spans="1:25" ht="12.5" x14ac:dyDescent="0.25">
      <c r="A799" s="9">
        <v>40243</v>
      </c>
      <c r="B799" s="1">
        <v>1114</v>
      </c>
      <c r="C799" s="1"/>
      <c r="D799" s="1"/>
      <c r="E799" s="1"/>
      <c r="F799" s="1">
        <v>413990</v>
      </c>
      <c r="G799" s="25">
        <f>IF(A!B799&gt;0,G798+A!B799," ")</f>
        <v>13245</v>
      </c>
      <c r="H799" s="1">
        <v>14522</v>
      </c>
      <c r="I799" s="25">
        <f t="shared" si="15"/>
        <v>3794653</v>
      </c>
      <c r="L799" s="83">
        <v>87.9</v>
      </c>
      <c r="M799" s="83"/>
      <c r="N799" s="87">
        <f>A!$F799*0.0935</f>
        <v>38708.065000000002</v>
      </c>
      <c r="O799" s="1">
        <v>38708</v>
      </c>
      <c r="P799" s="83">
        <f t="shared" si="16"/>
        <v>85.336532446569805</v>
      </c>
      <c r="Q799" s="1">
        <v>356730</v>
      </c>
      <c r="R799" s="1"/>
      <c r="S799" s="1"/>
      <c r="T799" s="1"/>
      <c r="U799" s="1"/>
      <c r="V799" s="1"/>
      <c r="W799" s="1"/>
      <c r="X799" s="85">
        <f>A!N799-O799</f>
        <v>6.5000000002328306E-2</v>
      </c>
      <c r="Y799" s="86"/>
    </row>
    <row r="800" spans="1:25" ht="12.5" x14ac:dyDescent="0.25">
      <c r="A800" s="9">
        <v>40250</v>
      </c>
      <c r="B800" s="1">
        <v>1604</v>
      </c>
      <c r="C800" s="1"/>
      <c r="D800" s="1"/>
      <c r="E800" s="1"/>
      <c r="F800" s="1">
        <v>407821</v>
      </c>
      <c r="G800" s="25">
        <f>IF(A!B800&gt;0,G799+A!B800," ")</f>
        <v>14849</v>
      </c>
      <c r="H800" s="1">
        <v>16117</v>
      </c>
      <c r="I800" s="25">
        <f t="shared" si="15"/>
        <v>4202474</v>
      </c>
      <c r="L800" s="83">
        <v>87.2</v>
      </c>
      <c r="M800" s="83"/>
      <c r="N800" s="87">
        <f>A!$F800*0.0935</f>
        <v>38131.263500000001</v>
      </c>
      <c r="O800" s="1">
        <v>38105</v>
      </c>
      <c r="P800" s="83">
        <f t="shared" si="16"/>
        <v>84.007145005594253</v>
      </c>
      <c r="Q800" s="1">
        <v>395082</v>
      </c>
      <c r="R800" s="1"/>
      <c r="S800" s="1"/>
      <c r="T800" s="1"/>
      <c r="U800" s="1"/>
      <c r="V800" s="1"/>
      <c r="W800" s="1"/>
      <c r="X800" s="85">
        <f>A!N800-O800</f>
        <v>26.263500000000931</v>
      </c>
      <c r="Y800" s="86"/>
    </row>
    <row r="801" spans="1:25" ht="12.5" x14ac:dyDescent="0.25">
      <c r="A801" s="9">
        <v>40257</v>
      </c>
      <c r="B801" s="1">
        <v>1580</v>
      </c>
      <c r="C801" s="1"/>
      <c r="D801" s="1"/>
      <c r="E801" s="1"/>
      <c r="F801" s="1">
        <v>403449</v>
      </c>
      <c r="G801" s="25">
        <f>IF(A!B801&gt;0,G800+A!B801," ")</f>
        <v>16429</v>
      </c>
      <c r="H801" s="1">
        <v>17716</v>
      </c>
      <c r="I801" s="25">
        <f t="shared" si="15"/>
        <v>4605923</v>
      </c>
      <c r="L801" s="83">
        <v>85.3</v>
      </c>
      <c r="M801" s="83"/>
      <c r="N801" s="87">
        <f>A!$F801*0.0935</f>
        <v>37722.481500000002</v>
      </c>
      <c r="O801" s="1">
        <v>37747</v>
      </c>
      <c r="P801" s="83">
        <f t="shared" si="16"/>
        <v>83.21789010697195</v>
      </c>
      <c r="Q801" s="1">
        <v>432964</v>
      </c>
      <c r="R801" s="1"/>
      <c r="S801" s="1"/>
      <c r="T801" s="1"/>
      <c r="U801" s="1"/>
      <c r="V801" s="1"/>
      <c r="W801" s="1"/>
      <c r="X801" s="85">
        <f>A!N801-O801</f>
        <v>-24.518499999998312</v>
      </c>
      <c r="Y801" s="86"/>
    </row>
    <row r="802" spans="1:25" ht="12.5" x14ac:dyDescent="0.25">
      <c r="A802" s="9">
        <v>40264</v>
      </c>
      <c r="B802" s="1">
        <v>1433</v>
      </c>
      <c r="C802" s="1"/>
      <c r="D802" s="1"/>
      <c r="E802" s="1"/>
      <c r="F802" s="1">
        <v>407916</v>
      </c>
      <c r="G802" s="25">
        <f>IF(A!B802&gt;0,G801+A!B802," ")</f>
        <v>17862</v>
      </c>
      <c r="H802" s="1">
        <v>19145</v>
      </c>
      <c r="I802" s="25">
        <f t="shared" si="15"/>
        <v>5013839</v>
      </c>
      <c r="L802" s="83">
        <v>86.2</v>
      </c>
      <c r="M802" s="83"/>
      <c r="N802" s="87">
        <f>A!$F802*0.0935</f>
        <v>38140.146000000001</v>
      </c>
      <c r="O802" s="1">
        <v>38166</v>
      </c>
      <c r="P802" s="83">
        <f t="shared" si="16"/>
        <v>84.141626985527097</v>
      </c>
      <c r="Q802" s="1">
        <v>471316</v>
      </c>
      <c r="R802" s="1"/>
      <c r="S802" s="1"/>
      <c r="T802" s="1"/>
      <c r="U802" s="1"/>
      <c r="V802" s="1"/>
      <c r="W802" s="1"/>
      <c r="X802" s="85">
        <f>A!N802-O802</f>
        <v>-25.85399999999936</v>
      </c>
      <c r="Y802" s="86"/>
    </row>
    <row r="803" spans="1:25" ht="12.5" x14ac:dyDescent="0.25">
      <c r="A803" s="9">
        <v>40271</v>
      </c>
      <c r="B803" s="1">
        <v>1110</v>
      </c>
      <c r="C803" s="1"/>
      <c r="D803" s="1"/>
      <c r="E803" s="1"/>
      <c r="F803" s="1">
        <v>369527</v>
      </c>
      <c r="G803" s="25">
        <f>IF(A!B803&gt;0,G802+A!B803," ")</f>
        <v>18972</v>
      </c>
      <c r="H803" s="1">
        <v>20247</v>
      </c>
      <c r="I803" s="25">
        <f t="shared" si="15"/>
        <v>5383366</v>
      </c>
      <c r="L803" s="83">
        <v>82</v>
      </c>
      <c r="M803" s="83"/>
      <c r="N803" s="87">
        <f>A!$F803*0.0935</f>
        <v>34550.7745</v>
      </c>
      <c r="O803" s="1">
        <v>34551</v>
      </c>
      <c r="P803" s="83">
        <f t="shared" si="16"/>
        <v>76.171916207539354</v>
      </c>
      <c r="Q803" s="1">
        <v>506096</v>
      </c>
      <c r="R803" s="1"/>
      <c r="S803" s="1"/>
      <c r="T803" s="1"/>
      <c r="U803" s="1"/>
      <c r="V803" s="1"/>
      <c r="W803" s="1"/>
      <c r="X803" s="85">
        <f>A!N803-O803</f>
        <v>-0.22550000000046566</v>
      </c>
      <c r="Y803" s="86"/>
    </row>
    <row r="804" spans="1:25" ht="12.5" x14ac:dyDescent="0.25">
      <c r="A804" s="9">
        <v>40278</v>
      </c>
      <c r="B804" s="1">
        <v>1169</v>
      </c>
      <c r="C804" s="1"/>
      <c r="D804" s="1"/>
      <c r="E804" s="1"/>
      <c r="F804" s="1">
        <v>375907</v>
      </c>
      <c r="G804" s="25">
        <f>IF(A!B804&gt;0,G803+A!B804," ")</f>
        <v>20141</v>
      </c>
      <c r="H804" s="1">
        <v>21377</v>
      </c>
      <c r="I804" s="25">
        <f t="shared" si="15"/>
        <v>5759273</v>
      </c>
      <c r="L804" s="83">
        <v>79.5</v>
      </c>
      <c r="M804" s="83"/>
      <c r="N804" s="87">
        <f>A!$F804*0.0935</f>
        <v>35147.304499999998</v>
      </c>
      <c r="O804" s="1">
        <v>35147</v>
      </c>
      <c r="P804" s="83">
        <f t="shared" si="16"/>
        <v>77.485871290161953</v>
      </c>
      <c r="Q804" s="1">
        <v>541346</v>
      </c>
      <c r="R804" s="1"/>
      <c r="S804" s="1"/>
      <c r="T804" s="1"/>
      <c r="U804" s="1"/>
      <c r="V804" s="1"/>
      <c r="W804" s="1"/>
      <c r="X804" s="85">
        <f>A!N804-O804</f>
        <v>0.30449999999837019</v>
      </c>
      <c r="Y804" s="86"/>
    </row>
    <row r="805" spans="1:25" ht="12.5" x14ac:dyDescent="0.25">
      <c r="A805" s="9">
        <v>40285</v>
      </c>
      <c r="B805" s="1">
        <v>1361</v>
      </c>
      <c r="C805" s="1"/>
      <c r="D805" s="1"/>
      <c r="E805" s="1"/>
      <c r="F805" s="1">
        <v>397636</v>
      </c>
      <c r="G805" s="25">
        <f>IF(A!B805&gt;0,G804+A!B805," ")</f>
        <v>21502</v>
      </c>
      <c r="H805" s="1">
        <v>22742</v>
      </c>
      <c r="I805" s="25">
        <f t="shared" si="15"/>
        <v>6156909</v>
      </c>
      <c r="L805" s="83">
        <v>83.9</v>
      </c>
      <c r="M805" s="83"/>
      <c r="N805" s="87">
        <f>A!$F805*0.0935</f>
        <v>37178.966</v>
      </c>
      <c r="O805" s="1">
        <v>37179</v>
      </c>
      <c r="P805" s="83">
        <f t="shared" si="16"/>
        <v>81.96566445776115</v>
      </c>
      <c r="Q805" s="1">
        <v>578852</v>
      </c>
      <c r="R805" s="1"/>
      <c r="S805" s="1"/>
      <c r="T805" s="1"/>
      <c r="U805" s="1"/>
      <c r="V805" s="1"/>
      <c r="W805" s="1"/>
      <c r="X805" s="85">
        <f>A!N805-O805</f>
        <v>-3.3999999999650754E-2</v>
      </c>
      <c r="Y805" s="86"/>
    </row>
    <row r="806" spans="1:25" ht="12.5" x14ac:dyDescent="0.25">
      <c r="A806" s="9">
        <v>40292</v>
      </c>
      <c r="B806" s="1">
        <v>1489</v>
      </c>
      <c r="C806" s="1"/>
      <c r="D806" s="1"/>
      <c r="E806" s="1"/>
      <c r="F806" s="1">
        <v>393542</v>
      </c>
      <c r="G806" s="25">
        <f>IF(A!B806&gt;0,G805+A!B806," ")</f>
        <v>22991</v>
      </c>
      <c r="H806" s="1">
        <v>24235</v>
      </c>
      <c r="I806" s="25">
        <f t="shared" si="15"/>
        <v>6550451</v>
      </c>
      <c r="L806" s="83">
        <v>83.2</v>
      </c>
      <c r="M806" s="83"/>
      <c r="N806" s="87">
        <f>A!$F806*0.0935</f>
        <v>36796.177000000003</v>
      </c>
      <c r="O806" s="1">
        <v>36796</v>
      </c>
      <c r="P806" s="83">
        <f t="shared" si="16"/>
        <v>81.121293993592602</v>
      </c>
      <c r="Q806" s="1">
        <v>615794</v>
      </c>
      <c r="R806" s="1"/>
      <c r="S806" s="1"/>
      <c r="T806" s="1"/>
      <c r="U806" s="1"/>
      <c r="V806" s="1"/>
      <c r="W806" s="1"/>
      <c r="X806" s="85">
        <f>A!N806-O806</f>
        <v>0.17700000000331784</v>
      </c>
      <c r="Y806" s="86"/>
    </row>
    <row r="807" spans="1:25" ht="12.5" x14ac:dyDescent="0.25">
      <c r="A807" s="9">
        <v>40299</v>
      </c>
      <c r="B807" s="1">
        <v>1488</v>
      </c>
      <c r="C807" s="1"/>
      <c r="D807" s="1"/>
      <c r="E807" s="1"/>
      <c r="F807" s="1">
        <v>381517</v>
      </c>
      <c r="G807" s="25">
        <f>IF(A!B807&gt;0,G806+A!B807," ")</f>
        <v>24479</v>
      </c>
      <c r="H807" s="1">
        <v>25747</v>
      </c>
      <c r="I807" s="25">
        <f t="shared" si="15"/>
        <v>6931968</v>
      </c>
      <c r="L807" s="83">
        <v>81.5</v>
      </c>
      <c r="M807" s="83"/>
      <c r="N807" s="87">
        <f>A!$F807*0.0935</f>
        <v>35671.839500000002</v>
      </c>
      <c r="O807" s="1">
        <v>35672</v>
      </c>
      <c r="P807" s="83">
        <f t="shared" si="16"/>
        <v>78.643298166633201</v>
      </c>
      <c r="Q807" s="1">
        <v>651608</v>
      </c>
      <c r="R807" s="1"/>
      <c r="S807" s="1"/>
      <c r="T807" s="1"/>
      <c r="U807" s="1"/>
      <c r="V807" s="1"/>
      <c r="W807" s="1"/>
      <c r="X807" s="85">
        <f>A!N807-O807</f>
        <v>-0.16049999999813735</v>
      </c>
      <c r="Y807" s="86"/>
    </row>
    <row r="808" spans="1:25" ht="12.5" x14ac:dyDescent="0.25">
      <c r="A808" s="9">
        <v>40306</v>
      </c>
      <c r="B808" s="1">
        <v>1471</v>
      </c>
      <c r="C808" s="1"/>
      <c r="D808" s="1"/>
      <c r="E808" s="1"/>
      <c r="F808" s="1">
        <v>378501</v>
      </c>
      <c r="G808" s="25">
        <f>IF(A!B808&gt;0,G807+A!B808," ")</f>
        <v>25950</v>
      </c>
      <c r="H808" s="1">
        <v>27213</v>
      </c>
      <c r="I808" s="25">
        <f t="shared" si="15"/>
        <v>7310469</v>
      </c>
      <c r="L808" s="83">
        <v>80.3</v>
      </c>
      <c r="M808" s="83"/>
      <c r="N808" s="87">
        <f>A!$F808*0.0935</f>
        <v>35389.843500000003</v>
      </c>
      <c r="O808" s="1">
        <v>35390</v>
      </c>
      <c r="P808" s="83">
        <f t="shared" si="16"/>
        <v>78.021594587271494</v>
      </c>
      <c r="Q808" s="1">
        <v>687234</v>
      </c>
      <c r="R808" s="1"/>
      <c r="S808" s="1"/>
      <c r="T808" s="1"/>
      <c r="U808" s="1"/>
      <c r="V808" s="1"/>
      <c r="W808" s="1"/>
      <c r="X808" s="85">
        <f>A!N808-O808</f>
        <v>-0.15649999999732245</v>
      </c>
      <c r="Y808" s="86"/>
    </row>
    <row r="809" spans="1:25" ht="12.5" x14ac:dyDescent="0.25">
      <c r="A809" s="9">
        <v>40313</v>
      </c>
      <c r="B809" s="1">
        <v>1535</v>
      </c>
      <c r="C809" s="1"/>
      <c r="D809" s="1"/>
      <c r="E809" s="1"/>
      <c r="F809" s="1">
        <v>376024</v>
      </c>
      <c r="G809" s="25">
        <f>IF(A!B809&gt;0,G808+A!B809," ")</f>
        <v>27485</v>
      </c>
      <c r="H809" s="1">
        <v>28743</v>
      </c>
      <c r="I809" s="25">
        <f t="shared" si="15"/>
        <v>7686493</v>
      </c>
      <c r="L809" s="83">
        <v>80</v>
      </c>
      <c r="M809" s="83"/>
      <c r="N809" s="87">
        <f>A!$F809*0.0935</f>
        <v>35158.243999999999</v>
      </c>
      <c r="O809" s="1">
        <v>35158</v>
      </c>
      <c r="P809" s="83">
        <f t="shared" si="16"/>
        <v>77.510122139002306</v>
      </c>
      <c r="Q809" s="1">
        <v>722578</v>
      </c>
      <c r="R809" s="1"/>
      <c r="S809" s="1"/>
      <c r="T809" s="1"/>
      <c r="U809" s="1"/>
      <c r="V809" s="1"/>
      <c r="W809" s="1"/>
      <c r="X809" s="85">
        <f>A!N809-O809</f>
        <v>0.24399999999877764</v>
      </c>
      <c r="Y809" s="86"/>
    </row>
    <row r="810" spans="1:25" ht="12.5" x14ac:dyDescent="0.25">
      <c r="A810" s="9">
        <v>40320</v>
      </c>
      <c r="B810" s="1">
        <v>1351</v>
      </c>
      <c r="C810" s="1"/>
      <c r="D810" s="1"/>
      <c r="E810" s="1"/>
      <c r="F810" s="1">
        <v>386135</v>
      </c>
      <c r="G810" s="25">
        <f>IF(A!B810&gt;0,G809+A!B810," ")</f>
        <v>28836</v>
      </c>
      <c r="H810" s="1">
        <v>30116</v>
      </c>
      <c r="I810" s="25">
        <f t="shared" si="15"/>
        <v>8072628</v>
      </c>
      <c r="L810" s="83">
        <v>81.2</v>
      </c>
      <c r="M810" s="83"/>
      <c r="N810" s="87">
        <f>A!$F810*0.0935</f>
        <v>36103.622499999998</v>
      </c>
      <c r="O810" s="1">
        <v>36083</v>
      </c>
      <c r="P810" s="83">
        <f t="shared" si="16"/>
        <v>79.549398064213563</v>
      </c>
      <c r="Q810" s="1">
        <v>758862</v>
      </c>
      <c r="R810" s="1"/>
      <c r="S810" s="1"/>
      <c r="T810" s="1"/>
      <c r="U810" s="1"/>
      <c r="V810" s="1"/>
      <c r="W810" s="1"/>
      <c r="X810" s="85">
        <f>A!N810-O810</f>
        <v>20.622499999997672</v>
      </c>
      <c r="Y810" s="86"/>
    </row>
    <row r="811" spans="1:25" ht="12.5" x14ac:dyDescent="0.25">
      <c r="A811" s="9">
        <v>40327</v>
      </c>
      <c r="B811" s="1">
        <v>1170</v>
      </c>
      <c r="C811" s="1"/>
      <c r="D811" s="1"/>
      <c r="E811" s="1"/>
      <c r="F811" s="1">
        <v>317096</v>
      </c>
      <c r="G811" s="25">
        <f>IF(A!B811&gt;0,G810+A!B811," ")</f>
        <v>30006</v>
      </c>
      <c r="H811" s="1">
        <v>31311</v>
      </c>
      <c r="I811" s="25">
        <f t="shared" si="15"/>
        <v>8389724</v>
      </c>
      <c r="L811" s="83">
        <v>70</v>
      </c>
      <c r="M811" s="83"/>
      <c r="N811" s="87">
        <f>A!$F811*0.0935</f>
        <v>29648.475999999999</v>
      </c>
      <c r="O811" s="1">
        <v>29648</v>
      </c>
      <c r="P811" s="83">
        <f t="shared" si="16"/>
        <v>65.362651492608805</v>
      </c>
      <c r="Q811" s="1">
        <v>788566</v>
      </c>
      <c r="R811" s="1"/>
      <c r="S811" s="1"/>
      <c r="T811" s="1"/>
      <c r="U811" s="1"/>
      <c r="V811" s="1"/>
      <c r="W811" s="1"/>
      <c r="X811" s="85">
        <f>A!N811-O811</f>
        <v>0.47599999999874854</v>
      </c>
      <c r="Y811" s="86"/>
    </row>
    <row r="812" spans="1:25" ht="12.5" x14ac:dyDescent="0.25">
      <c r="A812" s="9">
        <v>40334</v>
      </c>
      <c r="B812" s="1">
        <v>1443</v>
      </c>
      <c r="C812" s="1"/>
      <c r="D812" s="1"/>
      <c r="E812" s="1"/>
      <c r="F812" s="1">
        <v>389459</v>
      </c>
      <c r="G812" s="25">
        <f>IF(A!B812&gt;0,G811+A!B812," ")</f>
        <v>31449</v>
      </c>
      <c r="H812" s="1">
        <v>32787</v>
      </c>
      <c r="I812" s="25">
        <f t="shared" si="15"/>
        <v>8779183</v>
      </c>
      <c r="L812" s="83">
        <v>81.5</v>
      </c>
      <c r="M812" s="83"/>
      <c r="N812" s="87">
        <f>A!$F812*0.0935</f>
        <v>36414.416499999999</v>
      </c>
      <c r="O812" s="1">
        <v>36414</v>
      </c>
      <c r="P812" s="83">
        <f t="shared" si="16"/>
        <v>80.279128152045899</v>
      </c>
      <c r="Q812" s="1">
        <v>825226</v>
      </c>
      <c r="R812" s="1"/>
      <c r="S812" s="1"/>
      <c r="T812" s="1"/>
      <c r="U812" s="1"/>
      <c r="V812" s="1"/>
      <c r="W812" s="1"/>
      <c r="X812" s="85">
        <f>A!N812-O812</f>
        <v>0.41649999999935972</v>
      </c>
      <c r="Y812" s="86"/>
    </row>
    <row r="813" spans="1:25" ht="12.5" x14ac:dyDescent="0.25">
      <c r="A813" s="9">
        <v>40341</v>
      </c>
      <c r="B813" s="1">
        <v>1390</v>
      </c>
      <c r="C813" s="1"/>
      <c r="D813" s="1"/>
      <c r="E813" s="1"/>
      <c r="F813" s="1">
        <v>390096</v>
      </c>
      <c r="G813" s="25">
        <f>IF(A!B813&gt;0,G812+A!B813," ")</f>
        <v>32839</v>
      </c>
      <c r="H813" s="1">
        <v>34210</v>
      </c>
      <c r="I813" s="25">
        <f t="shared" si="15"/>
        <v>9169279</v>
      </c>
      <c r="L813" s="83">
        <v>81.5</v>
      </c>
      <c r="M813" s="83"/>
      <c r="N813" s="87">
        <f>A!$F813*0.0935</f>
        <v>36473.976000000002</v>
      </c>
      <c r="O813" s="1">
        <v>36474</v>
      </c>
      <c r="P813" s="83">
        <f t="shared" si="16"/>
        <v>80.411405509356896</v>
      </c>
      <c r="Q813" s="1">
        <v>861886</v>
      </c>
      <c r="R813" s="1"/>
      <c r="S813" s="1"/>
      <c r="T813" s="1"/>
      <c r="U813" s="1"/>
      <c r="V813" s="1"/>
      <c r="W813" s="1"/>
      <c r="X813" s="85">
        <f>A!N813-O813</f>
        <v>-2.3999999997613486E-2</v>
      </c>
      <c r="Y813" s="86"/>
    </row>
    <row r="814" spans="1:25" ht="12.5" x14ac:dyDescent="0.25">
      <c r="A814" s="9">
        <v>40348</v>
      </c>
      <c r="B814" s="1">
        <v>1321</v>
      </c>
      <c r="C814" s="1"/>
      <c r="D814" s="1"/>
      <c r="E814" s="1"/>
      <c r="F814" s="1">
        <v>389599</v>
      </c>
      <c r="G814" s="25">
        <f>IF(A!B814&gt;0,G813+A!B814," ")</f>
        <v>34160</v>
      </c>
      <c r="H814" s="1">
        <v>35563</v>
      </c>
      <c r="I814" s="25">
        <f t="shared" si="15"/>
        <v>9558878</v>
      </c>
      <c r="L814" s="83">
        <v>78.2</v>
      </c>
      <c r="M814" s="83"/>
      <c r="N814" s="87">
        <f>A!$F814*0.0935</f>
        <v>36427.506500000003</v>
      </c>
      <c r="O814" s="1">
        <v>36428</v>
      </c>
      <c r="P814" s="83">
        <f t="shared" si="16"/>
        <v>80.309992868751806</v>
      </c>
      <c r="Q814" s="1">
        <v>898546</v>
      </c>
      <c r="R814" s="1"/>
      <c r="S814" s="1"/>
      <c r="T814" s="1"/>
      <c r="U814" s="1"/>
      <c r="V814" s="1"/>
      <c r="W814" s="1"/>
      <c r="X814" s="85">
        <f>A!N814-O814</f>
        <v>-0.49349999999685679</v>
      </c>
      <c r="Y814" s="86"/>
    </row>
    <row r="815" spans="1:25" ht="12.5" x14ac:dyDescent="0.25">
      <c r="A815" s="9">
        <v>40355</v>
      </c>
      <c r="B815" s="1">
        <v>1238</v>
      </c>
      <c r="C815" s="1"/>
      <c r="D815" s="1"/>
      <c r="E815" s="1"/>
      <c r="F815" s="1">
        <v>361892</v>
      </c>
      <c r="G815" s="25">
        <f>IF(A!B815&gt;0,G814+A!B815," ")</f>
        <v>35398</v>
      </c>
      <c r="H815" s="1">
        <v>36833</v>
      </c>
      <c r="I815" s="25">
        <f t="shared" si="15"/>
        <v>9920770</v>
      </c>
      <c r="L815" s="83">
        <v>78.400000000000006</v>
      </c>
      <c r="M815" s="83"/>
      <c r="N815" s="87">
        <f>A!$F815*0.0935</f>
        <v>33836.902000000002</v>
      </c>
      <c r="O815" s="1">
        <v>33837</v>
      </c>
      <c r="P815" s="83">
        <f t="shared" si="16"/>
        <v>74.597815655538454</v>
      </c>
      <c r="Q815" s="1">
        <v>932574</v>
      </c>
      <c r="R815" s="1"/>
      <c r="S815" s="1"/>
      <c r="T815" s="1"/>
      <c r="U815" s="1"/>
      <c r="V815" s="1"/>
      <c r="W815" s="1"/>
      <c r="X815" s="85">
        <f>A!N815-O815</f>
        <v>-9.7999999998137355E-2</v>
      </c>
      <c r="Y815" s="86"/>
    </row>
    <row r="816" spans="1:25" ht="12.5" x14ac:dyDescent="0.25">
      <c r="A816" s="9">
        <v>40362</v>
      </c>
      <c r="B816" s="1">
        <v>1307</v>
      </c>
      <c r="C816" s="1"/>
      <c r="D816" s="1"/>
      <c r="E816" s="1"/>
      <c r="F816" s="1">
        <v>325269</v>
      </c>
      <c r="G816" s="25">
        <f>IF(A!B816&gt;0,G815+A!B816," ")</f>
        <v>36705</v>
      </c>
      <c r="H816" s="1">
        <v>38205</v>
      </c>
      <c r="I816" s="25">
        <f t="shared" si="15"/>
        <v>10246039</v>
      </c>
      <c r="L816" s="83">
        <v>74.2</v>
      </c>
      <c r="M816" s="83"/>
      <c r="N816" s="87">
        <f>A!$F816*0.0935</f>
        <v>30412.6515</v>
      </c>
      <c r="O816" s="1">
        <v>30413</v>
      </c>
      <c r="P816" s="83">
        <f t="shared" si="16"/>
        <v>67.049187798324056</v>
      </c>
      <c r="Q816" s="1">
        <v>963124</v>
      </c>
      <c r="R816" s="1"/>
      <c r="S816" s="1"/>
      <c r="T816" s="1"/>
      <c r="U816" s="1"/>
      <c r="V816" s="1"/>
      <c r="W816" s="1"/>
      <c r="X816" s="85">
        <f>A!N816-O816</f>
        <v>-0.34850000000005821</v>
      </c>
      <c r="Y816" s="86"/>
    </row>
    <row r="817" spans="1:25" ht="12.5" x14ac:dyDescent="0.25">
      <c r="A817" s="9">
        <v>40369</v>
      </c>
      <c r="B817" s="1">
        <v>1425</v>
      </c>
      <c r="C817" s="1"/>
      <c r="D817" s="1"/>
      <c r="E817" s="1"/>
      <c r="F817" s="1">
        <v>376350</v>
      </c>
      <c r="G817" s="25">
        <f>IF(A!B817&gt;0,G816+A!B817," ")</f>
        <v>38130</v>
      </c>
      <c r="H817" s="1">
        <v>39690</v>
      </c>
      <c r="I817" s="25">
        <f t="shared" si="15"/>
        <v>10622389</v>
      </c>
      <c r="L817" s="83">
        <v>77.7</v>
      </c>
      <c r="M817" s="83"/>
      <c r="N817" s="87">
        <f>A!$F817*0.0935</f>
        <v>35188.724999999999</v>
      </c>
      <c r="O817" s="1">
        <v>35189</v>
      </c>
      <c r="P817" s="83">
        <f t="shared" si="16"/>
        <v>77.578465440279643</v>
      </c>
      <c r="Q817" s="1">
        <v>998468</v>
      </c>
      <c r="R817" s="1"/>
      <c r="S817" s="1"/>
      <c r="T817" s="1"/>
      <c r="U817" s="1"/>
      <c r="V817" s="1"/>
      <c r="W817" s="1"/>
      <c r="X817" s="85">
        <f>A!N817-O817</f>
        <v>-0.27500000000145519</v>
      </c>
      <c r="Y817" s="86"/>
    </row>
    <row r="818" spans="1:25" ht="12.5" x14ac:dyDescent="0.25">
      <c r="A818" s="9">
        <v>40376</v>
      </c>
      <c r="B818" s="1">
        <v>1292</v>
      </c>
      <c r="C818" s="1"/>
      <c r="D818" s="1"/>
      <c r="E818" s="1"/>
      <c r="F818" s="1">
        <v>360252</v>
      </c>
      <c r="G818" s="25">
        <f>IF(A!B818&gt;0,G817+A!B818," ")</f>
        <v>39422</v>
      </c>
      <c r="H818" s="1">
        <v>41018</v>
      </c>
      <c r="I818" s="25">
        <f t="shared" si="15"/>
        <v>10982641</v>
      </c>
      <c r="L818" s="83">
        <v>77.599999999999994</v>
      </c>
      <c r="M818" s="83"/>
      <c r="N818" s="87">
        <f>A!$F818*0.0935</f>
        <v>33683.561999999998</v>
      </c>
      <c r="O818" s="1">
        <v>33704</v>
      </c>
      <c r="P818" s="83">
        <f t="shared" si="16"/>
        <v>74.304600846832415</v>
      </c>
      <c r="Q818" s="1">
        <v>1032308</v>
      </c>
      <c r="R818" s="1"/>
      <c r="S818" s="1"/>
      <c r="T818" s="1"/>
      <c r="U818" s="1"/>
      <c r="V818" s="1"/>
      <c r="W818" s="1"/>
      <c r="X818" s="85">
        <f>A!N818-O818</f>
        <v>-20.438000000001921</v>
      </c>
      <c r="Y818" s="86"/>
    </row>
    <row r="819" spans="1:25" ht="12.5" x14ac:dyDescent="0.25">
      <c r="A819" s="9">
        <v>40383</v>
      </c>
      <c r="B819" s="1">
        <v>984</v>
      </c>
      <c r="C819" s="1"/>
      <c r="D819" s="1"/>
      <c r="E819" s="1"/>
      <c r="F819" s="1">
        <v>378263</v>
      </c>
      <c r="G819" s="25">
        <f>IF(A!B819&gt;0,G818+A!B819," ")</f>
        <v>40406</v>
      </c>
      <c r="H819" s="1">
        <v>42077</v>
      </c>
      <c r="I819" s="25">
        <f t="shared" si="15"/>
        <v>11360904</v>
      </c>
      <c r="L819" s="83">
        <v>80.5</v>
      </c>
      <c r="M819" s="83"/>
      <c r="N819" s="87">
        <f>A!$F819*0.0935</f>
        <v>35367.590499999998</v>
      </c>
      <c r="O819" s="1">
        <v>35368</v>
      </c>
      <c r="P819" s="83">
        <f t="shared" si="16"/>
        <v>77.973092889590802</v>
      </c>
      <c r="Q819" s="1">
        <v>1068028</v>
      </c>
      <c r="R819" s="1"/>
      <c r="S819" s="1"/>
      <c r="T819" s="1"/>
      <c r="U819" s="1"/>
      <c r="V819" s="1"/>
      <c r="W819" s="1"/>
      <c r="X819" s="85">
        <f>A!N819-O819</f>
        <v>-0.40950000000157161</v>
      </c>
      <c r="Y819" s="86"/>
    </row>
    <row r="820" spans="1:25" ht="12.5" x14ac:dyDescent="0.25">
      <c r="A820" s="9">
        <v>40390</v>
      </c>
      <c r="B820" s="1">
        <v>1061</v>
      </c>
      <c r="C820" s="1"/>
      <c r="D820" s="1"/>
      <c r="E820" s="1"/>
      <c r="F820" s="1">
        <v>377275</v>
      </c>
      <c r="G820" s="25">
        <f>IF(A!B820&gt;0,G819+A!B820," ")</f>
        <v>41467</v>
      </c>
      <c r="H820" s="1">
        <v>43180</v>
      </c>
      <c r="I820" s="25">
        <f t="shared" si="15"/>
        <v>11738179</v>
      </c>
      <c r="L820" s="83">
        <v>78.8</v>
      </c>
      <c r="M820" s="83"/>
      <c r="N820" s="87">
        <f>A!$F820*0.0935</f>
        <v>35275.212500000001</v>
      </c>
      <c r="O820" s="1">
        <v>35275</v>
      </c>
      <c r="P820" s="83">
        <f t="shared" si="16"/>
        <v>77.768062985758746</v>
      </c>
      <c r="Q820" s="1">
        <v>1103466</v>
      </c>
      <c r="R820" s="1"/>
      <c r="S820" s="1"/>
      <c r="T820" s="1"/>
      <c r="U820" s="1"/>
      <c r="V820" s="1"/>
      <c r="W820" s="1"/>
      <c r="X820" s="85">
        <f>A!N820-O820</f>
        <v>0.21250000000145519</v>
      </c>
      <c r="Y820" s="86"/>
    </row>
    <row r="821" spans="1:25" ht="12.5" x14ac:dyDescent="0.25">
      <c r="A821" s="9">
        <v>40397</v>
      </c>
      <c r="B821" s="1">
        <v>1545</v>
      </c>
      <c r="C821" s="1"/>
      <c r="D821" s="1"/>
      <c r="E821" s="1"/>
      <c r="F821" s="1">
        <v>335566</v>
      </c>
      <c r="G821" s="25">
        <f>IF(A!B821&gt;0,G820+A!B821," ")</f>
        <v>43012</v>
      </c>
      <c r="H821" s="1">
        <v>44729</v>
      </c>
      <c r="I821" s="25">
        <f t="shared" si="15"/>
        <v>12073745</v>
      </c>
      <c r="L821" s="83">
        <v>76.099999999999994</v>
      </c>
      <c r="M821" s="83"/>
      <c r="N821" s="87">
        <f>A!$F821*0.0935</f>
        <v>31375.420999999998</v>
      </c>
      <c r="O821" s="1">
        <v>31375</v>
      </c>
      <c r="P821" s="83">
        <f t="shared" si="16"/>
        <v>69.170034760543743</v>
      </c>
      <c r="Q821" s="1">
        <v>1134862</v>
      </c>
      <c r="R821" s="1"/>
      <c r="S821" s="1"/>
      <c r="T821" s="1"/>
      <c r="U821" s="1"/>
      <c r="V821" s="1"/>
      <c r="W821" s="1"/>
      <c r="X821" s="85">
        <f>A!N821-O821</f>
        <v>0.4209999999984575</v>
      </c>
      <c r="Y821" s="86"/>
    </row>
    <row r="822" spans="1:25" ht="12.5" x14ac:dyDescent="0.25">
      <c r="A822" s="9">
        <v>40404</v>
      </c>
      <c r="B822" s="1">
        <v>1137</v>
      </c>
      <c r="C822" s="1"/>
      <c r="D822" s="1"/>
      <c r="E822" s="1"/>
      <c r="F822" s="1">
        <v>378733</v>
      </c>
      <c r="G822" s="25">
        <f>IF(A!B822&gt;0,G821+A!B822," ")</f>
        <v>44149</v>
      </c>
      <c r="H822" s="1">
        <v>45996</v>
      </c>
      <c r="I822" s="25">
        <f t="shared" si="15"/>
        <v>12452478</v>
      </c>
      <c r="L822" s="83">
        <v>75.400000000000006</v>
      </c>
      <c r="M822" s="83"/>
      <c r="N822" s="87">
        <f>A!$F822*0.0935</f>
        <v>35411.535499999998</v>
      </c>
      <c r="O822" s="1">
        <v>34129</v>
      </c>
      <c r="P822" s="83">
        <f t="shared" si="16"/>
        <v>75.241565461118654</v>
      </c>
      <c r="Q822" s="1">
        <f>Q821+O822</f>
        <v>1168991</v>
      </c>
      <c r="R822" s="1"/>
      <c r="S822" s="1"/>
      <c r="T822" s="1"/>
      <c r="U822" s="1"/>
      <c r="V822" s="1"/>
      <c r="W822" s="1"/>
      <c r="X822" s="85">
        <f>A!N822-O822</f>
        <v>1282.5354999999981</v>
      </c>
      <c r="Y822" s="86"/>
    </row>
    <row r="823" spans="1:25" ht="12.5" x14ac:dyDescent="0.25">
      <c r="A823" s="9">
        <v>40411</v>
      </c>
      <c r="B823" s="1">
        <v>1253</v>
      </c>
      <c r="C823" s="1"/>
      <c r="D823" s="1"/>
      <c r="E823" s="1"/>
      <c r="F823" s="1">
        <v>386288</v>
      </c>
      <c r="G823" s="25">
        <f>IF(A!B823&gt;0,G822+A!B823," ")</f>
        <v>45402</v>
      </c>
      <c r="H823" s="1">
        <v>47270</v>
      </c>
      <c r="I823" s="25">
        <f t="shared" si="15"/>
        <v>12838766</v>
      </c>
      <c r="L823" s="83">
        <v>80.400000000000006</v>
      </c>
      <c r="M823" s="83"/>
      <c r="N823" s="87">
        <f>A!$F823*0.0935</f>
        <v>36117.928</v>
      </c>
      <c r="O823" s="1">
        <v>36121</v>
      </c>
      <c r="P823" s="83">
        <f t="shared" si="16"/>
        <v>79.633173723843854</v>
      </c>
      <c r="Q823" s="1">
        <v>1206866</v>
      </c>
      <c r="R823" s="1"/>
      <c r="S823" s="1"/>
      <c r="T823" s="1"/>
      <c r="U823" s="1"/>
      <c r="V823" s="1"/>
      <c r="W823" s="1"/>
      <c r="X823" s="85">
        <f>A!N823-O823</f>
        <v>-3.0720000000001164</v>
      </c>
      <c r="Y823" s="86"/>
    </row>
    <row r="824" spans="1:25" ht="12.5" x14ac:dyDescent="0.25">
      <c r="A824" s="9">
        <v>40418</v>
      </c>
      <c r="B824" s="1">
        <v>1137</v>
      </c>
      <c r="C824" s="1"/>
      <c r="D824" s="1"/>
      <c r="E824" s="1"/>
      <c r="F824" s="1">
        <v>394287</v>
      </c>
      <c r="G824" s="25">
        <f>IF(A!B824&gt;0,G823+A!B824," ")</f>
        <v>46539</v>
      </c>
      <c r="H824" s="1">
        <v>48461</v>
      </c>
      <c r="I824" s="25">
        <f t="shared" si="15"/>
        <v>13233053</v>
      </c>
      <c r="L824" s="83">
        <v>81.8</v>
      </c>
      <c r="M824" s="83"/>
      <c r="N824" s="87">
        <f>A!$F824*0.0935</f>
        <v>36865.834499999997</v>
      </c>
      <c r="O824" s="1">
        <v>36863</v>
      </c>
      <c r="P824" s="83">
        <f t="shared" si="16"/>
        <v>81.269003709256566</v>
      </c>
      <c r="Q824" s="1">
        <v>1243996</v>
      </c>
      <c r="R824" s="1"/>
      <c r="S824" s="1"/>
      <c r="T824" s="1"/>
      <c r="U824" s="1"/>
      <c r="V824" s="1"/>
      <c r="W824" s="1"/>
      <c r="X824" s="85">
        <f>A!N824-O824</f>
        <v>2.834499999997206</v>
      </c>
      <c r="Y824" s="86"/>
    </row>
    <row r="825" spans="1:25" ht="12.5" x14ac:dyDescent="0.25">
      <c r="A825" s="9">
        <v>40425</v>
      </c>
      <c r="B825" s="1">
        <v>1620</v>
      </c>
      <c r="C825" s="1"/>
      <c r="D825" s="1"/>
      <c r="E825" s="1"/>
      <c r="F825" s="1">
        <v>391263</v>
      </c>
      <c r="G825" s="25">
        <f>IF(A!B825&gt;0,G824+A!B825," ")</f>
        <v>48159</v>
      </c>
      <c r="H825" s="1">
        <v>50094</v>
      </c>
      <c r="I825" s="25">
        <f t="shared" si="15"/>
        <v>13624316</v>
      </c>
      <c r="L825" s="83">
        <v>82.7</v>
      </c>
      <c r="M825" s="83"/>
      <c r="N825" s="87">
        <f>A!$F825*0.0935</f>
        <v>36583.090499999998</v>
      </c>
      <c r="O825" s="1">
        <v>36583</v>
      </c>
      <c r="P825" s="83">
        <f t="shared" si="16"/>
        <v>80.651709375138552</v>
      </c>
      <c r="Q825" s="1">
        <v>1280656</v>
      </c>
      <c r="R825" s="1"/>
      <c r="S825" s="1"/>
      <c r="T825" s="1"/>
      <c r="U825" s="1"/>
      <c r="V825" s="1"/>
      <c r="W825" s="1"/>
      <c r="X825" s="85">
        <f>A!N825-O825</f>
        <v>9.0499999998428393E-2</v>
      </c>
      <c r="Y825" s="86"/>
    </row>
    <row r="826" spans="1:25" ht="12.5" x14ac:dyDescent="0.25">
      <c r="A826" s="9">
        <v>40432</v>
      </c>
      <c r="B826" s="1">
        <v>1018</v>
      </c>
      <c r="C826" s="1"/>
      <c r="D826" s="1"/>
      <c r="E826" s="1"/>
      <c r="F826" s="1">
        <v>333979</v>
      </c>
      <c r="G826" s="25">
        <f>IF(A!B826&gt;0,G825+A!B826," ")</f>
        <v>49177</v>
      </c>
      <c r="H826" s="1">
        <v>51190</v>
      </c>
      <c r="I826" s="25">
        <f t="shared" si="15"/>
        <v>13958295</v>
      </c>
      <c r="L826" s="83">
        <v>71.599999999999994</v>
      </c>
      <c r="M826" s="83"/>
      <c r="N826" s="87">
        <f>A!$F826*0.0935</f>
        <v>31227.036499999998</v>
      </c>
      <c r="O826" s="1">
        <v>31226</v>
      </c>
      <c r="P826" s="83">
        <f t="shared" si="16"/>
        <v>68.841545989888104</v>
      </c>
      <c r="Q826" s="1">
        <v>1312052</v>
      </c>
      <c r="R826" s="1"/>
      <c r="S826" s="1"/>
      <c r="T826" s="1"/>
      <c r="U826" s="1"/>
      <c r="V826" s="1"/>
      <c r="W826" s="1"/>
      <c r="X826" s="85">
        <f>A!N826-O826</f>
        <v>1.0364999999983411</v>
      </c>
      <c r="Y826" s="86"/>
    </row>
    <row r="827" spans="1:25" ht="12.5" x14ac:dyDescent="0.25">
      <c r="A827" s="9">
        <v>40439</v>
      </c>
      <c r="B827" s="1">
        <v>1529</v>
      </c>
      <c r="C827" s="1"/>
      <c r="D827" s="1"/>
      <c r="E827" s="1"/>
      <c r="F827" s="1">
        <v>415119</v>
      </c>
      <c r="G827" s="25">
        <f>IF(A!B827&gt;0,G826+A!B827," ")</f>
        <v>50706</v>
      </c>
      <c r="H827" s="1">
        <v>52732</v>
      </c>
      <c r="I827" s="25">
        <f t="shared" si="15"/>
        <v>14373414</v>
      </c>
      <c r="L827" s="83">
        <v>86.6</v>
      </c>
      <c r="M827" s="83"/>
      <c r="N827" s="87">
        <f>A!$F827*0.0935</f>
        <v>38813.626499999998</v>
      </c>
      <c r="O827" s="1">
        <v>38814</v>
      </c>
      <c r="P827" s="83">
        <f t="shared" si="16"/>
        <v>85.570222444485907</v>
      </c>
      <c r="Q827" s="1">
        <v>1351156</v>
      </c>
      <c r="R827" s="1"/>
      <c r="S827" s="1"/>
      <c r="T827" s="1"/>
      <c r="U827" s="1"/>
      <c r="V827" s="1"/>
      <c r="W827" s="1"/>
      <c r="X827" s="85">
        <f>A!N827-O827</f>
        <v>-0.3735000000015134</v>
      </c>
      <c r="Y827" s="86"/>
    </row>
    <row r="828" spans="1:25" ht="12.5" x14ac:dyDescent="0.25">
      <c r="A828" s="9">
        <v>40446</v>
      </c>
      <c r="B828" s="1">
        <v>1085</v>
      </c>
      <c r="C828" s="1"/>
      <c r="D828" s="1"/>
      <c r="E828" s="1"/>
      <c r="F828" s="1">
        <v>410399</v>
      </c>
      <c r="G828" s="25">
        <f>IF(A!B828&gt;0,G827+A!B828," ")</f>
        <v>51791</v>
      </c>
      <c r="H828" s="1">
        <v>53830</v>
      </c>
      <c r="I828" s="25">
        <f t="shared" si="15"/>
        <v>14783813</v>
      </c>
      <c r="L828" s="83">
        <v>86.8</v>
      </c>
      <c r="M828" s="83"/>
      <c r="N828" s="87">
        <f>A!$F828*0.0935</f>
        <v>38372.306499999999</v>
      </c>
      <c r="O828" s="1">
        <v>38372</v>
      </c>
      <c r="P828" s="83">
        <f t="shared" si="16"/>
        <v>84.595779245628208</v>
      </c>
      <c r="Q828" s="1">
        <v>1389602</v>
      </c>
      <c r="R828" s="1"/>
      <c r="S828" s="1"/>
      <c r="T828" s="1"/>
      <c r="U828" s="1"/>
      <c r="V828" s="1"/>
      <c r="W828" s="1"/>
      <c r="X828" s="85">
        <f>A!N828-O828</f>
        <v>0.30649999999877764</v>
      </c>
      <c r="Y828" s="86"/>
    </row>
    <row r="829" spans="1:25" ht="12.5" x14ac:dyDescent="0.25">
      <c r="A829" s="9">
        <v>40453</v>
      </c>
      <c r="B829" s="1">
        <v>1631</v>
      </c>
      <c r="C829" s="1"/>
      <c r="D829" s="1"/>
      <c r="E829" s="1"/>
      <c r="F829" s="1">
        <v>410398</v>
      </c>
      <c r="G829" s="25">
        <f>IF(A!B829&gt;0,G828+A!B829," ")</f>
        <v>53422</v>
      </c>
      <c r="H829" s="1">
        <v>55518</v>
      </c>
      <c r="I829" s="25">
        <v>15194211</v>
      </c>
      <c r="L829" s="83">
        <v>87.3</v>
      </c>
      <c r="M829" s="83"/>
      <c r="N829" s="87">
        <f>A!$F829*0.0935</f>
        <v>38372.213000000003</v>
      </c>
      <c r="O829" s="1">
        <v>38372</v>
      </c>
      <c r="P829" s="83">
        <f t="shared" si="16"/>
        <v>84.595779245628208</v>
      </c>
      <c r="Q829" s="1">
        <v>1428236</v>
      </c>
      <c r="R829" s="1"/>
      <c r="S829" s="1"/>
      <c r="T829" s="1"/>
      <c r="U829" s="1"/>
      <c r="V829" s="1"/>
      <c r="W829" s="1"/>
      <c r="X829" s="85">
        <f>A!N829-O829</f>
        <v>0.21300000000337604</v>
      </c>
      <c r="Y829" s="86"/>
    </row>
    <row r="830" spans="1:25" ht="12.5" x14ac:dyDescent="0.25">
      <c r="A830" s="9">
        <v>40460</v>
      </c>
      <c r="B830" s="1">
        <v>1195</v>
      </c>
      <c r="C830" s="1"/>
      <c r="D830" s="1"/>
      <c r="E830" s="1"/>
      <c r="F830" s="1">
        <v>401467</v>
      </c>
      <c r="G830" s="25">
        <f>IF(A!B830&gt;0,G829+A!B830," ")</f>
        <v>54617</v>
      </c>
      <c r="H830" s="1">
        <v>56753</v>
      </c>
      <c r="I830" s="25">
        <f t="shared" ref="I830:I842" si="17">IF(F830&gt;0,I829+F830," ")</f>
        <v>15595678</v>
      </c>
      <c r="L830" s="83">
        <v>87.3</v>
      </c>
      <c r="M830" s="83"/>
      <c r="N830" s="87">
        <f>A!$F830*0.0935</f>
        <v>37537.164499999999</v>
      </c>
      <c r="O830" s="1">
        <v>37537</v>
      </c>
      <c r="P830" s="83">
        <f t="shared" si="16"/>
        <v>82.754919356383454</v>
      </c>
      <c r="Q830" s="1">
        <v>1466024</v>
      </c>
      <c r="R830" s="1"/>
      <c r="S830" s="1"/>
      <c r="T830" s="1"/>
      <c r="U830" s="1"/>
      <c r="V830" s="1"/>
      <c r="W830" s="1"/>
      <c r="X830" s="85">
        <f>A!N830-O830</f>
        <v>0.16449999999895226</v>
      </c>
      <c r="Y830" s="86"/>
    </row>
    <row r="831" spans="1:25" ht="12.5" x14ac:dyDescent="0.25">
      <c r="A831" s="9">
        <v>40467</v>
      </c>
      <c r="B831" s="1">
        <v>1048</v>
      </c>
      <c r="C831" s="1"/>
      <c r="D831" s="1"/>
      <c r="E831" s="1"/>
      <c r="F831" s="1">
        <v>350283</v>
      </c>
      <c r="G831" s="25">
        <f>IF(A!B831&gt;0,G830+A!B831," ")</f>
        <v>55665</v>
      </c>
      <c r="H831" s="1">
        <v>57835</v>
      </c>
      <c r="I831" s="25">
        <f t="shared" si="17"/>
        <v>15945961</v>
      </c>
      <c r="L831" s="83">
        <v>84.5</v>
      </c>
      <c r="M831" s="83"/>
      <c r="N831" s="87">
        <f>A!$F831*0.0935</f>
        <v>32751.460500000001</v>
      </c>
      <c r="O831" s="1">
        <v>32751</v>
      </c>
      <c r="P831" s="83">
        <f t="shared" si="16"/>
        <v>72.203595488209345</v>
      </c>
      <c r="Q831" s="1">
        <v>1498830</v>
      </c>
      <c r="R831" s="1"/>
      <c r="S831" s="1"/>
      <c r="T831" s="1"/>
      <c r="U831" s="1"/>
      <c r="V831" s="1"/>
      <c r="W831" s="1"/>
      <c r="X831" s="85">
        <f>A!N831-O831</f>
        <v>0.46050000000104774</v>
      </c>
      <c r="Y831" s="86"/>
    </row>
    <row r="832" spans="1:25" ht="12.5" x14ac:dyDescent="0.25">
      <c r="A832" s="9">
        <v>40474</v>
      </c>
      <c r="B832" s="1">
        <v>1488</v>
      </c>
      <c r="C832" s="1"/>
      <c r="D832" s="1"/>
      <c r="E832" s="1"/>
      <c r="F832" s="1">
        <v>419209</v>
      </c>
      <c r="G832" s="25">
        <f>IF(A!B832&gt;0,G831+A!B832," ")</f>
        <v>57153</v>
      </c>
      <c r="H832" s="1">
        <v>59363</v>
      </c>
      <c r="I832" s="25">
        <f t="shared" si="17"/>
        <v>16365170</v>
      </c>
      <c r="L832" s="83">
        <v>88.7</v>
      </c>
      <c r="M832" s="83"/>
      <c r="N832" s="87">
        <f>A!$F832*0.0935</f>
        <v>39196.041499999999</v>
      </c>
      <c r="O832" s="1">
        <v>39196</v>
      </c>
      <c r="P832" s="83">
        <f t="shared" si="16"/>
        <v>86.412388286032609</v>
      </c>
      <c r="Q832" s="1">
        <v>1538310</v>
      </c>
      <c r="R832" s="1"/>
      <c r="S832" s="1"/>
      <c r="T832" s="1"/>
      <c r="U832" s="1"/>
      <c r="V832" s="1"/>
      <c r="W832" s="1"/>
      <c r="X832" s="85">
        <f>A!N832-O832</f>
        <v>4.1499999999359716E-2</v>
      </c>
      <c r="Y832" s="86"/>
    </row>
    <row r="833" spans="1:25" ht="12.5" x14ac:dyDescent="0.25">
      <c r="A833" s="9">
        <v>40481</v>
      </c>
      <c r="B833" s="1">
        <v>1244</v>
      </c>
      <c r="C833" s="1"/>
      <c r="D833" s="1"/>
      <c r="E833" s="1"/>
      <c r="F833" s="1">
        <v>423638</v>
      </c>
      <c r="G833" s="25">
        <f>IF(A!B833&gt;0,G832+A!B833," ")</f>
        <v>58397</v>
      </c>
      <c r="H833" s="1">
        <v>60642</v>
      </c>
      <c r="I833" s="25">
        <f t="shared" si="17"/>
        <v>16788808</v>
      </c>
      <c r="L833" s="83">
        <v>87.6</v>
      </c>
      <c r="M833" s="83"/>
      <c r="N833" s="87">
        <f>A!$F833*0.0935</f>
        <v>39610.152999999998</v>
      </c>
      <c r="O833" s="1">
        <v>39610</v>
      </c>
      <c r="P833" s="83">
        <f t="shared" si="16"/>
        <v>87.32510205147851</v>
      </c>
      <c r="Q833" s="1">
        <v>1578166</v>
      </c>
      <c r="R833" s="1"/>
      <c r="S833" s="1"/>
      <c r="T833" s="1"/>
      <c r="U833" s="1"/>
      <c r="V833" s="1"/>
      <c r="W833" s="1"/>
      <c r="X833" s="85">
        <f>A!N833-O833</f>
        <v>0.15299999999842839</v>
      </c>
      <c r="Y833" s="86"/>
    </row>
    <row r="834" spans="1:25" ht="12.5" x14ac:dyDescent="0.25">
      <c r="A834" s="9">
        <v>40488</v>
      </c>
      <c r="B834" s="1">
        <v>1464</v>
      </c>
      <c r="C834" s="1"/>
      <c r="D834" s="1"/>
      <c r="E834" s="1"/>
      <c r="F834" s="1">
        <v>422607</v>
      </c>
      <c r="G834" s="25">
        <f>IF(A!B834&gt;0,G833+A!B834," ")</f>
        <v>59861</v>
      </c>
      <c r="H834" s="1">
        <v>62170</v>
      </c>
      <c r="I834" s="25">
        <f t="shared" si="17"/>
        <v>17211415</v>
      </c>
      <c r="L834" s="83">
        <v>91.6</v>
      </c>
      <c r="M834" s="83"/>
      <c r="N834" s="87">
        <f>A!$F834*0.0935</f>
        <v>39513.754500000003</v>
      </c>
      <c r="O834" s="1">
        <v>39505</v>
      </c>
      <c r="P834" s="83">
        <f t="shared" si="16"/>
        <v>87.093616676184254</v>
      </c>
      <c r="Q834" s="1">
        <v>1617834</v>
      </c>
      <c r="R834" s="1"/>
      <c r="S834" s="1"/>
      <c r="T834" s="1"/>
      <c r="U834" s="1"/>
      <c r="V834" s="1"/>
      <c r="W834" s="1"/>
      <c r="X834" s="85">
        <f>A!N834-O834</f>
        <v>8.7545000000027358</v>
      </c>
      <c r="Y834" s="86"/>
    </row>
    <row r="835" spans="1:25" ht="12.5" x14ac:dyDescent="0.25">
      <c r="A835" s="9">
        <v>40495</v>
      </c>
      <c r="B835" s="1">
        <v>1257</v>
      </c>
      <c r="C835" s="1"/>
      <c r="D835" s="1"/>
      <c r="E835" s="1"/>
      <c r="F835" s="1">
        <v>409487</v>
      </c>
      <c r="G835" s="25">
        <f>IF(A!B835&gt;0,G834+A!B835," ")</f>
        <v>61118</v>
      </c>
      <c r="H835" s="1">
        <v>63725</v>
      </c>
      <c r="I835" s="25">
        <f t="shared" si="17"/>
        <v>17620902</v>
      </c>
      <c r="L835" s="83">
        <v>89</v>
      </c>
      <c r="M835" s="83"/>
      <c r="N835" s="87">
        <f>A!$F835*0.0935</f>
        <v>38287.034500000002</v>
      </c>
      <c r="O835" s="1">
        <v>38287</v>
      </c>
      <c r="P835" s="83">
        <f t="shared" si="16"/>
        <v>84.408386322770951</v>
      </c>
      <c r="Q835" s="1">
        <v>1656374</v>
      </c>
      <c r="R835" s="1"/>
      <c r="S835" s="1"/>
      <c r="T835" s="1"/>
      <c r="U835" s="1"/>
      <c r="V835" s="1"/>
      <c r="W835" s="1"/>
      <c r="X835" s="85">
        <f>A!N835-O835</f>
        <v>3.4500000001571607E-2</v>
      </c>
      <c r="Y835" s="86"/>
    </row>
    <row r="836" spans="1:25" ht="12.5" x14ac:dyDescent="0.25">
      <c r="A836" s="9">
        <v>40502</v>
      </c>
      <c r="B836" s="1">
        <v>1562</v>
      </c>
      <c r="C836" s="1"/>
      <c r="D836" s="1"/>
      <c r="E836" s="1"/>
      <c r="F836" s="1">
        <v>411352</v>
      </c>
      <c r="G836" s="25">
        <f>IF(A!B836&gt;0,G835+A!B836," ")</f>
        <v>62680</v>
      </c>
      <c r="H836" s="1">
        <v>65351</v>
      </c>
      <c r="I836" s="25">
        <f t="shared" si="17"/>
        <v>18032254</v>
      </c>
      <c r="L836" s="83">
        <v>88.8</v>
      </c>
      <c r="M836" s="83"/>
      <c r="N836" s="87">
        <f>A!$F836*0.0935</f>
        <v>38461.411999999997</v>
      </c>
      <c r="O836" s="1">
        <v>38461</v>
      </c>
      <c r="P836" s="83">
        <f t="shared" si="16"/>
        <v>84.791990658972864</v>
      </c>
      <c r="Q836" s="1">
        <v>1695008</v>
      </c>
      <c r="R836" s="1"/>
      <c r="S836" s="1"/>
      <c r="T836" s="1"/>
      <c r="U836" s="1"/>
      <c r="V836" s="1"/>
      <c r="W836" s="1"/>
      <c r="X836" s="85">
        <f>A!N836-O836</f>
        <v>0.41199999999662396</v>
      </c>
      <c r="Y836" s="86"/>
    </row>
    <row r="837" spans="1:25" ht="12.5" x14ac:dyDescent="0.25">
      <c r="A837" s="9">
        <v>40509</v>
      </c>
      <c r="B837" s="1">
        <v>1582</v>
      </c>
      <c r="C837" s="1"/>
      <c r="D837" s="1"/>
      <c r="E837" s="1"/>
      <c r="F837" s="1">
        <v>417307</v>
      </c>
      <c r="G837" s="25">
        <f>IF(A!B837&gt;0,G836+A!B837," ")</f>
        <v>64262</v>
      </c>
      <c r="H837" s="1">
        <v>66997</v>
      </c>
      <c r="I837" s="25">
        <f t="shared" si="17"/>
        <v>18449561</v>
      </c>
      <c r="L837" s="83">
        <v>88.8</v>
      </c>
      <c r="M837" s="83"/>
      <c r="N837" s="87">
        <f>A!$F837*0.0935</f>
        <v>39018.2045</v>
      </c>
      <c r="O837" s="1">
        <v>39004</v>
      </c>
      <c r="P837" s="83">
        <f t="shared" si="16"/>
        <v>85.989100742637405</v>
      </c>
      <c r="Q837" s="1">
        <v>1734300</v>
      </c>
      <c r="R837" s="1"/>
      <c r="S837" s="1"/>
      <c r="T837" s="1"/>
      <c r="U837" s="1"/>
      <c r="V837" s="1"/>
      <c r="W837" s="1"/>
      <c r="X837" s="85">
        <f>A!N837-O837</f>
        <v>14.204499999999825</v>
      </c>
      <c r="Y837" s="86"/>
    </row>
    <row r="838" spans="1:25" ht="12.5" x14ac:dyDescent="0.25">
      <c r="A838" s="9">
        <v>40516</v>
      </c>
      <c r="B838" s="1">
        <v>1675</v>
      </c>
      <c r="C838" s="1"/>
      <c r="D838" s="1"/>
      <c r="E838" s="1"/>
      <c r="F838" s="1">
        <v>414890</v>
      </c>
      <c r="G838" s="25">
        <f>IF(A!B838&gt;0,G837+A!B838," ")</f>
        <v>65937</v>
      </c>
      <c r="H838" s="1">
        <v>68709</v>
      </c>
      <c r="I838" s="25">
        <f t="shared" si="17"/>
        <v>18864451</v>
      </c>
      <c r="L838" s="83">
        <v>88.6</v>
      </c>
      <c r="M838" s="83"/>
      <c r="N838" s="87">
        <f>A!$F838*0.0935</f>
        <v>38792.214999999997</v>
      </c>
      <c r="O838" s="1">
        <v>38722</v>
      </c>
      <c r="P838" s="83">
        <f t="shared" si="16"/>
        <v>85.367397163275697</v>
      </c>
      <c r="Q838" s="1">
        <v>1773216</v>
      </c>
      <c r="R838" s="1"/>
      <c r="S838" s="1"/>
      <c r="T838" s="1"/>
      <c r="U838" s="1"/>
      <c r="V838" s="1"/>
      <c r="W838" s="1"/>
      <c r="X838" s="85">
        <f>A!N838-O838</f>
        <v>70.214999999996508</v>
      </c>
      <c r="Y838" s="86"/>
    </row>
    <row r="839" spans="1:25" ht="12.5" x14ac:dyDescent="0.25">
      <c r="A839" s="9">
        <v>40523</v>
      </c>
      <c r="B839" s="1">
        <v>1485</v>
      </c>
      <c r="C839" s="1"/>
      <c r="D839" s="1"/>
      <c r="E839" s="1"/>
      <c r="F839" s="1">
        <v>420824</v>
      </c>
      <c r="G839" s="25">
        <f>IF(A!B839&gt;0,G838+A!B839," ")</f>
        <v>67422</v>
      </c>
      <c r="H839" s="1">
        <v>70230</v>
      </c>
      <c r="I839" s="25">
        <f t="shared" si="17"/>
        <v>19285275</v>
      </c>
      <c r="L839" s="83">
        <v>90.2</v>
      </c>
      <c r="M839" s="83"/>
      <c r="N839" s="87">
        <f>A!$F839*0.0935</f>
        <v>39347.044000000002</v>
      </c>
      <c r="O839" s="1">
        <v>39358</v>
      </c>
      <c r="P839" s="83">
        <f t="shared" si="16"/>
        <v>86.769537150772308</v>
      </c>
      <c r="Q839" s="1">
        <v>1812884</v>
      </c>
      <c r="R839" s="1"/>
      <c r="S839" s="1"/>
      <c r="T839" s="1"/>
      <c r="U839" s="1"/>
      <c r="V839" s="1"/>
      <c r="W839" s="1"/>
      <c r="X839" s="85">
        <f>A!N839-O839</f>
        <v>-10.955999999998312</v>
      </c>
      <c r="Y839" s="86"/>
    </row>
    <row r="840" spans="1:25" ht="12.5" x14ac:dyDescent="0.25">
      <c r="A840" s="9">
        <v>40530</v>
      </c>
      <c r="B840" s="1">
        <v>1557</v>
      </c>
      <c r="C840" s="1"/>
      <c r="D840" s="1"/>
      <c r="E840" s="1"/>
      <c r="F840" s="1">
        <v>432412</v>
      </c>
      <c r="G840" s="25">
        <f>IF(A!B840&gt;0,G839+A!B840," ")</f>
        <v>68979</v>
      </c>
      <c r="H840" s="1">
        <v>71882</v>
      </c>
      <c r="I840" s="25">
        <f t="shared" si="17"/>
        <v>19717687</v>
      </c>
      <c r="L840" s="83">
        <v>91.1</v>
      </c>
      <c r="M840" s="83"/>
      <c r="N840" s="87">
        <f>A!$F840*0.0935</f>
        <v>40430.521999999997</v>
      </c>
      <c r="O840" s="1">
        <v>39936</v>
      </c>
      <c r="P840" s="83">
        <f t="shared" si="16"/>
        <v>88.0438090262016</v>
      </c>
      <c r="Q840" s="1">
        <v>1853492</v>
      </c>
      <c r="R840" s="1"/>
      <c r="S840" s="1"/>
      <c r="T840" s="1"/>
      <c r="U840" s="1"/>
      <c r="V840" s="1"/>
      <c r="W840" s="1"/>
      <c r="X840" s="85">
        <f>A!N840-O840</f>
        <v>494.52199999999721</v>
      </c>
      <c r="Y840" s="86"/>
    </row>
    <row r="841" spans="1:25" ht="12.5" x14ac:dyDescent="0.25">
      <c r="A841" s="9">
        <v>40537</v>
      </c>
      <c r="B841" s="1">
        <v>1157</v>
      </c>
      <c r="C841" s="1"/>
      <c r="D841" s="1"/>
      <c r="E841" s="1"/>
      <c r="F841" s="1">
        <v>294028</v>
      </c>
      <c r="G841" s="25">
        <f>IF(A!B841&gt;0,G840+A!B841," ")</f>
        <v>70136</v>
      </c>
      <c r="H841" s="1">
        <v>73076</v>
      </c>
      <c r="I841" s="25">
        <f t="shared" si="17"/>
        <v>20011715</v>
      </c>
      <c r="L841" s="83"/>
      <c r="M841" s="83"/>
      <c r="N841" s="87">
        <f>A!$F841*0.0935</f>
        <v>27491.617999999999</v>
      </c>
      <c r="O841" s="1">
        <v>27492</v>
      </c>
      <c r="P841" s="83">
        <f t="shared" si="16"/>
        <v>60.609485119900206</v>
      </c>
      <c r="Q841" s="1">
        <v>1881034</v>
      </c>
      <c r="R841" s="1"/>
      <c r="S841" s="1"/>
      <c r="T841" s="1"/>
      <c r="U841" s="1"/>
      <c r="V841" s="1"/>
      <c r="W841" s="1"/>
      <c r="X841" s="85">
        <f>A!N841-O841</f>
        <v>-0.38200000000142609</v>
      </c>
      <c r="Y841" s="86"/>
    </row>
    <row r="842" spans="1:25" ht="12.5" x14ac:dyDescent="0.25">
      <c r="A842" s="9">
        <v>40544</v>
      </c>
      <c r="B842" s="1">
        <v>1141</v>
      </c>
      <c r="C842" s="1"/>
      <c r="D842" s="1"/>
      <c r="E842" s="1"/>
      <c r="F842" s="1">
        <v>280590</v>
      </c>
      <c r="G842" s="25">
        <f>IF(A!B842&gt;0,G841+A!B842," ")</f>
        <v>71277</v>
      </c>
      <c r="H842" s="1">
        <v>74252</v>
      </c>
      <c r="I842" s="25">
        <f t="shared" si="17"/>
        <v>20292305</v>
      </c>
      <c r="L842" s="83">
        <v>61.1</v>
      </c>
      <c r="M842" s="83"/>
      <c r="N842" s="87">
        <f>A!$F842*0.0935</f>
        <v>26235.165000000001</v>
      </c>
      <c r="O842" s="1">
        <v>26235</v>
      </c>
      <c r="P842" s="83">
        <f t="shared" si="16"/>
        <v>57.838274484234752</v>
      </c>
      <c r="Q842" s="1">
        <v>1907448</v>
      </c>
      <c r="R842" s="1"/>
      <c r="S842" s="1"/>
      <c r="T842" s="1"/>
      <c r="U842" s="1"/>
      <c r="V842" s="1"/>
      <c r="W842" s="1"/>
      <c r="X842" s="85">
        <f>A!N842-O842</f>
        <v>0.16500000000087311</v>
      </c>
      <c r="Y842" s="86"/>
    </row>
    <row r="843" spans="1:25" ht="12.5" x14ac:dyDescent="0.25">
      <c r="A843" s="9">
        <v>40551</v>
      </c>
      <c r="B843" s="1">
        <v>1371</v>
      </c>
      <c r="C843" s="1"/>
      <c r="D843" s="1"/>
      <c r="E843" s="1"/>
      <c r="F843" s="1">
        <v>386537</v>
      </c>
      <c r="G843" s="25">
        <f>B843</f>
        <v>1371</v>
      </c>
      <c r="H843" s="1">
        <v>1300</v>
      </c>
      <c r="I843" s="25">
        <f>F843</f>
        <v>386537</v>
      </c>
      <c r="L843" s="83">
        <v>80.2</v>
      </c>
      <c r="M843" s="83"/>
      <c r="N843" s="87">
        <f>A!$F843*0.0935</f>
        <v>36141.209499999997</v>
      </c>
      <c r="O843" s="1">
        <v>36141</v>
      </c>
      <c r="P843" s="83">
        <f t="shared" si="16"/>
        <v>79.677266176280853</v>
      </c>
      <c r="Q843" s="1">
        <v>36378</v>
      </c>
      <c r="R843" s="1"/>
      <c r="S843" s="1"/>
      <c r="T843" s="1"/>
      <c r="U843" s="1"/>
      <c r="V843" s="1"/>
      <c r="W843" s="1"/>
      <c r="X843" s="85">
        <f>A!N843-O843</f>
        <v>0.20949999999720603</v>
      </c>
      <c r="Y843" s="86"/>
    </row>
    <row r="844" spans="1:25" ht="12.5" x14ac:dyDescent="0.25">
      <c r="A844" s="9">
        <v>40558</v>
      </c>
      <c r="B844" s="1">
        <v>1985</v>
      </c>
      <c r="C844" s="1"/>
      <c r="D844" s="1"/>
      <c r="E844" s="1"/>
      <c r="F844" s="1">
        <v>433611</v>
      </c>
      <c r="G844" s="25">
        <f>IF(A!B844&gt;0,G843+A!B844," ")</f>
        <v>3356</v>
      </c>
      <c r="H844" s="1">
        <v>3112</v>
      </c>
      <c r="I844" s="25">
        <f t="shared" ref="I844:I894" si="18">IF(F844&gt;0,I843+F844," ")</f>
        <v>820148</v>
      </c>
      <c r="L844" s="83">
        <v>89.6</v>
      </c>
      <c r="M844" s="83"/>
      <c r="N844" s="87">
        <f>A!$F844*0.0935</f>
        <v>40542.628499999999</v>
      </c>
      <c r="O844" s="1">
        <v>39193</v>
      </c>
      <c r="P844" s="83">
        <f t="shared" si="16"/>
        <v>86.405774418167056</v>
      </c>
      <c r="Q844" s="1">
        <v>77080</v>
      </c>
      <c r="R844" s="1"/>
      <c r="S844" s="1"/>
      <c r="T844" s="1"/>
      <c r="U844" s="1"/>
      <c r="V844" s="1"/>
      <c r="W844" s="1"/>
      <c r="X844" s="85">
        <f>A!N844-O844</f>
        <v>1349.6284999999989</v>
      </c>
      <c r="Y844" s="86"/>
    </row>
    <row r="845" spans="1:25" ht="12.5" x14ac:dyDescent="0.25">
      <c r="A845" s="9">
        <v>40565</v>
      </c>
      <c r="B845" s="1">
        <v>1669</v>
      </c>
      <c r="C845" s="1"/>
      <c r="D845" s="1"/>
      <c r="E845" s="1"/>
      <c r="F845" s="1">
        <v>414168</v>
      </c>
      <c r="G845" s="25">
        <f>IF(A!B845&gt;0,G844+A!B845," ")</f>
        <v>5025</v>
      </c>
      <c r="H845" s="1">
        <v>4763</v>
      </c>
      <c r="I845" s="25">
        <f t="shared" si="18"/>
        <v>1234316</v>
      </c>
      <c r="L845" s="83">
        <v>91.2</v>
      </c>
      <c r="M845" s="83"/>
      <c r="N845" s="87">
        <f>A!$F845*0.0935</f>
        <v>38724.707999999999</v>
      </c>
      <c r="O845" s="1">
        <v>38651</v>
      </c>
      <c r="P845" s="83">
        <f t="shared" si="16"/>
        <v>85.210868957124347</v>
      </c>
      <c r="Q845" s="1">
        <v>115996</v>
      </c>
      <c r="R845" s="1"/>
      <c r="S845" s="1"/>
      <c r="T845" s="1"/>
      <c r="U845" s="1"/>
      <c r="V845" s="1"/>
      <c r="W845" s="1"/>
      <c r="X845" s="85">
        <f>A!N845-O845</f>
        <v>73.707999999998719</v>
      </c>
      <c r="Y845" s="86"/>
    </row>
    <row r="846" spans="1:25" ht="12.5" x14ac:dyDescent="0.25">
      <c r="A846" s="9">
        <v>40572</v>
      </c>
      <c r="B846" s="1">
        <v>1849</v>
      </c>
      <c r="C846" s="1"/>
      <c r="D846" s="1"/>
      <c r="E846" s="1"/>
      <c r="F846" s="1">
        <v>419356</v>
      </c>
      <c r="G846" s="25">
        <f>IF(A!B846&gt;0,G845+A!B846," ")</f>
        <v>6874</v>
      </c>
      <c r="H846" s="1">
        <v>6443</v>
      </c>
      <c r="I846" s="25">
        <f t="shared" si="18"/>
        <v>1653672</v>
      </c>
      <c r="L846" s="83">
        <v>91.5</v>
      </c>
      <c r="M846" s="83"/>
      <c r="N846" s="87">
        <f>A!$F846*0.0935</f>
        <v>39209.786</v>
      </c>
      <c r="O846" s="1">
        <v>39053</v>
      </c>
      <c r="P846" s="83">
        <f t="shared" si="16"/>
        <v>86.097127251108049</v>
      </c>
      <c r="Q846" s="1">
        <v>155382</v>
      </c>
      <c r="R846" s="1"/>
      <c r="S846" s="1"/>
      <c r="T846" s="1"/>
      <c r="U846" s="1"/>
      <c r="V846" s="1"/>
      <c r="W846" s="1"/>
      <c r="X846" s="85">
        <f>A!N846-O846</f>
        <v>156.78600000000006</v>
      </c>
      <c r="Y846" s="86"/>
    </row>
    <row r="847" spans="1:25" ht="12.5" x14ac:dyDescent="0.25">
      <c r="A847" s="9">
        <v>40579</v>
      </c>
      <c r="B847" s="1">
        <v>1619</v>
      </c>
      <c r="C847" s="1"/>
      <c r="D847" s="1"/>
      <c r="E847" s="1"/>
      <c r="F847" s="1">
        <v>411160</v>
      </c>
      <c r="G847" s="25">
        <f>IF(A!B847&gt;0,G846+A!B847," ")</f>
        <v>8493</v>
      </c>
      <c r="H847" s="1">
        <v>8064</v>
      </c>
      <c r="I847" s="25">
        <f t="shared" si="18"/>
        <v>2064832</v>
      </c>
      <c r="L847" s="83">
        <v>83.4</v>
      </c>
      <c r="M847" s="83"/>
      <c r="N847" s="87">
        <f>A!$F847*0.0935</f>
        <v>38443.46</v>
      </c>
      <c r="O847" s="1">
        <v>38459</v>
      </c>
      <c r="P847" s="83">
        <f t="shared" si="16"/>
        <v>84.787581413729143</v>
      </c>
      <c r="Q847" s="1">
        <v>194204</v>
      </c>
      <c r="R847" s="1"/>
      <c r="S847" s="1"/>
      <c r="T847" s="1"/>
      <c r="U847" s="1"/>
      <c r="V847" s="1"/>
      <c r="W847" s="1"/>
      <c r="X847" s="85">
        <f>A!N847-O847</f>
        <v>-15.540000000000873</v>
      </c>
      <c r="Y847" s="86"/>
    </row>
    <row r="848" spans="1:25" ht="12.5" x14ac:dyDescent="0.25">
      <c r="A848" s="9">
        <v>40586</v>
      </c>
      <c r="B848" s="93">
        <v>1559</v>
      </c>
      <c r="C848" s="87"/>
      <c r="F848" s="87">
        <v>405969</v>
      </c>
      <c r="G848" s="25">
        <f>IF(A!B848&gt;0,G847+A!B848," ")</f>
        <v>10052</v>
      </c>
      <c r="H848" s="1">
        <v>9628</v>
      </c>
      <c r="I848" s="25">
        <f t="shared" si="18"/>
        <v>2470801</v>
      </c>
      <c r="L848" s="83">
        <v>87</v>
      </c>
      <c r="M848" s="83"/>
      <c r="N848" s="87">
        <f>A!$F848*0.0935</f>
        <v>37958.101499999997</v>
      </c>
      <c r="O848" s="1">
        <v>37749</v>
      </c>
      <c r="P848" s="83">
        <f t="shared" si="16"/>
        <v>83.222299352215643</v>
      </c>
      <c r="Q848" s="1">
        <v>232180</v>
      </c>
      <c r="X848" s="85">
        <f>A!N848-O848</f>
        <v>209.10149999999703</v>
      </c>
      <c r="Y848" s="86"/>
    </row>
    <row r="849" spans="1:25" ht="12.5" x14ac:dyDescent="0.25">
      <c r="A849" s="9">
        <v>40593</v>
      </c>
      <c r="B849" s="93">
        <v>1940</v>
      </c>
      <c r="C849" s="94"/>
      <c r="F849" s="94">
        <v>398755</v>
      </c>
      <c r="G849" s="25">
        <f>IF(A!B849&gt;0,G848+A!B849," ")</f>
        <v>11992</v>
      </c>
      <c r="H849" s="1">
        <v>11578</v>
      </c>
      <c r="I849" s="25">
        <f t="shared" si="18"/>
        <v>2869556</v>
      </c>
      <c r="L849" s="83">
        <v>87.9</v>
      </c>
      <c r="M849" s="83"/>
      <c r="N849" s="87">
        <f>A!$F849*0.0935</f>
        <v>37283.592499999999</v>
      </c>
      <c r="O849" s="1">
        <v>37101</v>
      </c>
      <c r="P849" s="83">
        <f t="shared" si="16"/>
        <v>81.793703893256861</v>
      </c>
      <c r="Q849" s="1">
        <v>269686</v>
      </c>
      <c r="X849" s="85">
        <f>A!N849-O849</f>
        <v>182.59249999999884</v>
      </c>
      <c r="Y849" s="86"/>
    </row>
    <row r="850" spans="1:25" ht="12.5" x14ac:dyDescent="0.25">
      <c r="A850" s="9">
        <v>40600</v>
      </c>
      <c r="B850" s="93">
        <v>1620</v>
      </c>
      <c r="C850" s="87"/>
      <c r="F850" s="87">
        <v>380182</v>
      </c>
      <c r="G850" s="25">
        <f>IF(A!B850&gt;0,G849+A!B850," ")</f>
        <v>13612</v>
      </c>
      <c r="H850" s="1">
        <v>13147</v>
      </c>
      <c r="I850" s="25">
        <f t="shared" si="18"/>
        <v>3249738</v>
      </c>
      <c r="L850" s="83">
        <v>82.1</v>
      </c>
      <c r="M850" s="83"/>
      <c r="N850" s="87">
        <f>A!$F850*0.0935</f>
        <v>35547.017</v>
      </c>
      <c r="O850" s="1">
        <v>35547</v>
      </c>
      <c r="P850" s="83">
        <f t="shared" si="16"/>
        <v>78.367720338901947</v>
      </c>
      <c r="Q850" s="1">
        <v>305406</v>
      </c>
      <c r="X850" s="85">
        <f>A!N850-O850</f>
        <v>1.6999999999825377E-2</v>
      </c>
      <c r="Y850" s="86"/>
    </row>
    <row r="851" spans="1:25" ht="12.5" x14ac:dyDescent="0.25">
      <c r="A851" s="9">
        <v>40607</v>
      </c>
      <c r="B851" s="93">
        <v>1499</v>
      </c>
      <c r="C851" s="87"/>
      <c r="F851" s="87">
        <v>399560</v>
      </c>
      <c r="G851" s="25">
        <f>IF(A!B851&gt;0,G850+A!B851," ")</f>
        <v>15111</v>
      </c>
      <c r="H851" s="1">
        <v>14596</v>
      </c>
      <c r="I851" s="25">
        <f t="shared" si="18"/>
        <v>3649298</v>
      </c>
      <c r="L851" s="83">
        <v>85</v>
      </c>
      <c r="M851" s="83"/>
      <c r="N851" s="87">
        <f>A!$F851*0.0935</f>
        <v>37358.86</v>
      </c>
      <c r="O851" s="1">
        <v>36884</v>
      </c>
      <c r="P851" s="83">
        <f t="shared" si="16"/>
        <v>81.315300784315411</v>
      </c>
      <c r="Q851" s="1">
        <v>343006</v>
      </c>
      <c r="X851" s="85">
        <f>A!N851-O851</f>
        <v>474.86000000000058</v>
      </c>
      <c r="Y851" s="86"/>
    </row>
    <row r="852" spans="1:25" ht="12.5" x14ac:dyDescent="0.25">
      <c r="A852" s="9">
        <v>40614</v>
      </c>
      <c r="B852" s="93">
        <v>1500</v>
      </c>
      <c r="C852" s="87"/>
      <c r="F852" s="87">
        <v>386522</v>
      </c>
      <c r="G852" s="25">
        <f>IF(A!B852&gt;0,G851+A!B852," ")</f>
        <v>16611</v>
      </c>
      <c r="H852" s="1">
        <v>15959</v>
      </c>
      <c r="I852" s="25">
        <f t="shared" si="18"/>
        <v>4035820</v>
      </c>
      <c r="L852" s="83">
        <v>83.4</v>
      </c>
      <c r="M852" s="83"/>
      <c r="N852" s="87">
        <f>A!$F852*0.0935</f>
        <v>36139.807000000001</v>
      </c>
      <c r="O852" s="1">
        <v>36134</v>
      </c>
      <c r="P852" s="83">
        <f t="shared" si="16"/>
        <v>79.661833817927899</v>
      </c>
      <c r="Q852" s="1">
        <v>379384</v>
      </c>
      <c r="X852" s="85">
        <f>A!N852-O852</f>
        <v>5.8070000000006985</v>
      </c>
      <c r="Y852" s="86"/>
    </row>
    <row r="853" spans="1:25" ht="12.5" x14ac:dyDescent="0.25">
      <c r="A853" s="9">
        <v>40621</v>
      </c>
      <c r="B853" s="93">
        <v>1737</v>
      </c>
      <c r="C853" s="87"/>
      <c r="F853" s="87">
        <v>400497</v>
      </c>
      <c r="G853" s="25">
        <f>IF(A!B853&gt;0,G852+A!B853," ")</f>
        <v>18348</v>
      </c>
      <c r="H853" s="1">
        <v>17767</v>
      </c>
      <c r="I853" s="25">
        <f t="shared" si="18"/>
        <v>4436317</v>
      </c>
      <c r="L853" s="83">
        <v>86.3</v>
      </c>
      <c r="M853" s="83"/>
      <c r="N853" s="87">
        <f>A!$F853*0.0935</f>
        <v>37446.469499999999</v>
      </c>
      <c r="O853" s="1">
        <v>37441</v>
      </c>
      <c r="P853" s="83">
        <f t="shared" si="16"/>
        <v>82.543275584685844</v>
      </c>
      <c r="Q853" s="1">
        <v>417078</v>
      </c>
      <c r="X853" s="85">
        <f>A!N853-O853</f>
        <v>5.4694999999992433</v>
      </c>
      <c r="Y853" s="86"/>
    </row>
    <row r="854" spans="1:25" ht="12.5" x14ac:dyDescent="0.25">
      <c r="A854" s="9">
        <v>40628</v>
      </c>
      <c r="B854" s="93">
        <v>1773</v>
      </c>
      <c r="C854" s="87"/>
      <c r="F854" s="87">
        <v>393577</v>
      </c>
      <c r="G854" s="25">
        <f>IF(A!B854&gt;0,G853+A!B854," ")</f>
        <v>20121</v>
      </c>
      <c r="H854" s="1">
        <v>19613</v>
      </c>
      <c r="I854" s="25">
        <f t="shared" si="18"/>
        <v>4829894</v>
      </c>
      <c r="L854" s="83">
        <v>84.7</v>
      </c>
      <c r="M854" s="83"/>
      <c r="N854" s="87">
        <f>A!$F854*0.0935</f>
        <v>36799.449500000002</v>
      </c>
      <c r="O854" s="1">
        <v>36756</v>
      </c>
      <c r="P854" s="83">
        <f t="shared" si="16"/>
        <v>81.033109088718604</v>
      </c>
      <c r="Q854" s="1">
        <v>454020</v>
      </c>
      <c r="X854" s="85">
        <f>A!N854-O854</f>
        <v>43.449500000002445</v>
      </c>
      <c r="Y854" s="86"/>
    </row>
    <row r="855" spans="1:25" ht="12.5" x14ac:dyDescent="0.25">
      <c r="A855" s="9">
        <v>40635</v>
      </c>
      <c r="B855" s="93">
        <v>1788</v>
      </c>
      <c r="C855" s="87"/>
      <c r="F855" s="87">
        <v>388727</v>
      </c>
      <c r="G855" s="25">
        <f>IF(A!B855&gt;0,G854+A!B855," ")</f>
        <v>21909</v>
      </c>
      <c r="H855" s="1">
        <v>21458</v>
      </c>
      <c r="I855" s="25">
        <f t="shared" si="18"/>
        <v>5218621</v>
      </c>
      <c r="L855" s="83">
        <v>80.400000000000006</v>
      </c>
      <c r="M855" s="83"/>
      <c r="N855" s="87">
        <f>A!$F855*0.0935</f>
        <v>36345.974499999997</v>
      </c>
      <c r="O855" s="1">
        <v>36262</v>
      </c>
      <c r="P855" s="83">
        <f t="shared" si="16"/>
        <v>79.944025513524693</v>
      </c>
      <c r="Q855" s="1">
        <v>490492</v>
      </c>
      <c r="X855" s="85">
        <f>A!N855-O855</f>
        <v>83.974499999996624</v>
      </c>
      <c r="Y855" s="86"/>
    </row>
    <row r="856" spans="1:25" ht="12.5" x14ac:dyDescent="0.25">
      <c r="A856" s="9">
        <v>40642</v>
      </c>
      <c r="B856" s="93">
        <v>1834</v>
      </c>
      <c r="C856" s="87"/>
      <c r="F856" s="87">
        <v>387254</v>
      </c>
      <c r="G856" s="25">
        <f>IF(A!B856&gt;0,G855+A!B856," ")</f>
        <v>23743</v>
      </c>
      <c r="H856" s="1">
        <v>23242</v>
      </c>
      <c r="I856" s="25">
        <f t="shared" si="18"/>
        <v>5605875</v>
      </c>
      <c r="L856" s="83">
        <v>83.7</v>
      </c>
      <c r="M856" s="83"/>
      <c r="N856" s="87">
        <f>A!$F856*0.0935</f>
        <v>36208.249000000003</v>
      </c>
      <c r="O856" s="1">
        <v>36206</v>
      </c>
      <c r="P856" s="83">
        <f t="shared" si="16"/>
        <v>79.820566646701096</v>
      </c>
      <c r="Q856" s="1">
        <v>526870</v>
      </c>
      <c r="X856" s="85">
        <f>A!N856-O856</f>
        <v>2.2490000000034343</v>
      </c>
      <c r="Y856" s="86"/>
    </row>
    <row r="857" spans="1:25" ht="12.5" x14ac:dyDescent="0.25">
      <c r="A857" s="9">
        <v>40649</v>
      </c>
      <c r="B857" s="93">
        <v>1827</v>
      </c>
      <c r="C857" s="87"/>
      <c r="F857" s="87">
        <v>383733</v>
      </c>
      <c r="G857" s="25">
        <f>IF(A!B857&gt;0,G856+A!B857," ")</f>
        <v>25570</v>
      </c>
      <c r="H857" s="1">
        <v>24953</v>
      </c>
      <c r="I857" s="25">
        <f t="shared" si="18"/>
        <v>5989608</v>
      </c>
      <c r="L857" s="83">
        <v>82.4</v>
      </c>
      <c r="M857" s="83"/>
      <c r="N857" s="87">
        <f>A!$F857*0.0935</f>
        <v>35879.035499999998</v>
      </c>
      <c r="O857" s="1">
        <v>35857</v>
      </c>
      <c r="P857" s="83">
        <f t="shared" ref="P857:P920" si="19">(O857*2204.62262185)/1000000</f>
        <v>79.051153351675453</v>
      </c>
      <c r="Q857" s="1">
        <v>563060</v>
      </c>
      <c r="X857" s="85">
        <f>A!N857-O857</f>
        <v>22.035499999998137</v>
      </c>
      <c r="Y857" s="86"/>
    </row>
    <row r="858" spans="1:25" ht="12.5" x14ac:dyDescent="0.25">
      <c r="A858" s="9">
        <v>40656</v>
      </c>
      <c r="B858" s="93">
        <v>1749</v>
      </c>
      <c r="C858" s="87"/>
      <c r="F858" s="87">
        <v>345969</v>
      </c>
      <c r="G858" s="25">
        <f>IF(A!B858&gt;0,G857+A!B858," ")</f>
        <v>27319</v>
      </c>
      <c r="H858" s="1">
        <v>28614</v>
      </c>
      <c r="I858" s="25">
        <f t="shared" si="18"/>
        <v>6335577</v>
      </c>
      <c r="L858" s="83">
        <v>77.3</v>
      </c>
      <c r="M858" s="83"/>
      <c r="N858" s="87">
        <f>A!$F858*0.0935</f>
        <v>32348.101500000001</v>
      </c>
      <c r="O858" s="1">
        <v>32328</v>
      </c>
      <c r="P858" s="83">
        <f t="shared" si="19"/>
        <v>71.271040119166813</v>
      </c>
      <c r="Q858" s="1">
        <v>629706</v>
      </c>
      <c r="X858" s="85">
        <f>A!N858-O858</f>
        <v>20.101500000000669</v>
      </c>
      <c r="Y858" s="86"/>
    </row>
    <row r="859" spans="1:25" ht="12.5" x14ac:dyDescent="0.25">
      <c r="A859" s="9">
        <v>40663</v>
      </c>
      <c r="B859" s="93">
        <v>1926</v>
      </c>
      <c r="C859" s="87"/>
      <c r="F859" s="87">
        <v>363297</v>
      </c>
      <c r="G859" s="25">
        <f>IF(A!B859&gt;0,G858+A!B859," ")</f>
        <v>29245</v>
      </c>
      <c r="H859" s="1">
        <v>28638</v>
      </c>
      <c r="I859" s="25">
        <f t="shared" si="18"/>
        <v>6698874</v>
      </c>
      <c r="L859" s="83">
        <v>78.400000000000006</v>
      </c>
      <c r="M859" s="83"/>
      <c r="N859" s="87">
        <f>A!$F859*0.0935</f>
        <v>33968.269500000002</v>
      </c>
      <c r="O859" s="1">
        <v>33968</v>
      </c>
      <c r="P859" s="83">
        <f t="shared" si="19"/>
        <v>74.886621219000801</v>
      </c>
      <c r="Q859" s="1">
        <v>629706</v>
      </c>
      <c r="X859" s="85">
        <f>A!N859-O859</f>
        <v>0.26950000000215368</v>
      </c>
      <c r="Y859" s="86"/>
    </row>
    <row r="860" spans="1:25" ht="12.5" x14ac:dyDescent="0.25">
      <c r="A860" s="9">
        <v>40670</v>
      </c>
      <c r="B860" s="93">
        <v>1662</v>
      </c>
      <c r="C860" s="87"/>
      <c r="F860" s="87">
        <v>388320</v>
      </c>
      <c r="G860" s="25">
        <f>IF(A!B860&gt;0,G859+A!B860," ")</f>
        <v>30907</v>
      </c>
      <c r="H860" s="1">
        <v>30281</v>
      </c>
      <c r="I860" s="25">
        <f t="shared" si="18"/>
        <v>7087194</v>
      </c>
      <c r="L860" s="83">
        <v>83.5</v>
      </c>
      <c r="M860" s="83"/>
      <c r="N860" s="87">
        <f>A!$F860*0.0935</f>
        <v>36307.919999999998</v>
      </c>
      <c r="O860" s="1">
        <v>36308</v>
      </c>
      <c r="P860" s="83">
        <f t="shared" si="19"/>
        <v>80.045438154129798</v>
      </c>
      <c r="Q860" s="1">
        <v>666178</v>
      </c>
      <c r="X860" s="85">
        <f>A!N860-O860</f>
        <v>-8.000000000174623E-2</v>
      </c>
      <c r="Y860" s="86"/>
    </row>
    <row r="861" spans="1:25" ht="12.5" x14ac:dyDescent="0.25">
      <c r="A861" s="9">
        <v>40677</v>
      </c>
      <c r="B861" s="93">
        <v>1481</v>
      </c>
      <c r="C861" s="87"/>
      <c r="F861" s="87">
        <v>368922</v>
      </c>
      <c r="G861" s="25">
        <f>IF(A!B861&gt;0,G860+A!B861," ")</f>
        <v>32388</v>
      </c>
      <c r="H861" s="1">
        <v>31380</v>
      </c>
      <c r="I861" s="25">
        <f t="shared" si="18"/>
        <v>7456116</v>
      </c>
      <c r="L861" s="83">
        <v>79.900000000000006</v>
      </c>
      <c r="M861" s="83"/>
      <c r="N861" s="87">
        <f>A!$F861*0.0935</f>
        <v>34494.207000000002</v>
      </c>
      <c r="O861" s="1">
        <v>34494</v>
      </c>
      <c r="P861" s="83">
        <f t="shared" si="19"/>
        <v>76.046252718093896</v>
      </c>
      <c r="Q861" s="1">
        <v>700864</v>
      </c>
      <c r="X861" s="85">
        <f>A!N861-O861</f>
        <v>0.20700000000215368</v>
      </c>
      <c r="Y861" s="86"/>
    </row>
    <row r="862" spans="1:25" ht="12.5" x14ac:dyDescent="0.25">
      <c r="A862" s="9">
        <v>40684</v>
      </c>
      <c r="B862" s="93">
        <v>1718</v>
      </c>
      <c r="C862" s="87"/>
      <c r="F862" s="87">
        <v>388053</v>
      </c>
      <c r="G862" s="25">
        <f>IF(A!B862&gt;0,G861+A!B862," ")</f>
        <v>34106</v>
      </c>
      <c r="H862" s="1">
        <v>33518</v>
      </c>
      <c r="I862" s="25">
        <f t="shared" si="18"/>
        <v>7844169</v>
      </c>
      <c r="L862" s="83">
        <v>83.8</v>
      </c>
      <c r="M862" s="83"/>
      <c r="N862" s="87">
        <f>A!$F862*0.0935</f>
        <v>36282.955499999996</v>
      </c>
      <c r="O862" s="1">
        <v>36286</v>
      </c>
      <c r="P862" s="83">
        <f t="shared" si="19"/>
        <v>79.996936456449106</v>
      </c>
      <c r="Q862" s="1">
        <v>737336</v>
      </c>
      <c r="X862" s="85">
        <f>A!N862-O862</f>
        <v>-3.0445000000036089</v>
      </c>
      <c r="Y862" s="86"/>
    </row>
    <row r="863" spans="1:25" ht="12.5" x14ac:dyDescent="0.25">
      <c r="A863" s="9">
        <v>40691</v>
      </c>
      <c r="B863" s="93">
        <v>1376</v>
      </c>
      <c r="C863" s="87"/>
      <c r="F863" s="87">
        <v>328000</v>
      </c>
      <c r="G863" s="25">
        <f>IF(A!B863&gt;0,G862+A!B863," ")</f>
        <v>35482</v>
      </c>
      <c r="H863" s="1">
        <v>34898</v>
      </c>
      <c r="I863" s="25">
        <f t="shared" si="18"/>
        <v>8172169</v>
      </c>
      <c r="L863" s="83">
        <v>73.400000000000006</v>
      </c>
      <c r="M863" s="83"/>
      <c r="N863" s="87">
        <f>A!$F863*0.0935</f>
        <v>30668</v>
      </c>
      <c r="O863" s="1">
        <v>30668</v>
      </c>
      <c r="P863" s="83">
        <f t="shared" si="19"/>
        <v>67.611366566895796</v>
      </c>
      <c r="Q863" s="1">
        <v>768168</v>
      </c>
      <c r="X863" s="85">
        <f>A!N863-O863</f>
        <v>0</v>
      </c>
      <c r="Y863" s="86"/>
    </row>
    <row r="864" spans="1:25" ht="12.5" x14ac:dyDescent="0.25">
      <c r="A864" s="9">
        <v>40698</v>
      </c>
      <c r="B864" s="93">
        <v>1749</v>
      </c>
      <c r="C864" s="87"/>
      <c r="F864" s="87">
        <v>386680</v>
      </c>
      <c r="G864" s="25">
        <f>IF(A!B864&gt;0,G863+A!B864," ")</f>
        <v>37231</v>
      </c>
      <c r="H864" s="1">
        <v>36631</v>
      </c>
      <c r="I864" s="25">
        <f t="shared" si="18"/>
        <v>8558849</v>
      </c>
      <c r="L864" s="83">
        <v>82</v>
      </c>
      <c r="M864" s="83"/>
      <c r="N864" s="87">
        <f>A!$F864*0.0935</f>
        <v>36154.58</v>
      </c>
      <c r="O864" s="1">
        <v>36155</v>
      </c>
      <c r="P864" s="83">
        <f t="shared" si="19"/>
        <v>79.708130892986759</v>
      </c>
      <c r="Q864" s="1">
        <v>804452</v>
      </c>
      <c r="X864" s="85">
        <f>A!N864-O864</f>
        <v>-0.41999999999825377</v>
      </c>
      <c r="Y864" s="86"/>
    </row>
    <row r="865" spans="1:25" ht="12.5" x14ac:dyDescent="0.25">
      <c r="A865" s="9">
        <v>40705</v>
      </c>
      <c r="B865" s="93">
        <v>1331</v>
      </c>
      <c r="C865" s="87"/>
      <c r="F865" s="87">
        <v>386607</v>
      </c>
      <c r="G865" s="25">
        <f>IF(A!B865&gt;0,G864+A!B865," ")</f>
        <v>38562</v>
      </c>
      <c r="H865" s="1">
        <v>37946</v>
      </c>
      <c r="I865" s="25">
        <f t="shared" si="18"/>
        <v>8945456</v>
      </c>
      <c r="L865" s="83">
        <v>83.4</v>
      </c>
      <c r="M865" s="83"/>
      <c r="N865" s="87">
        <f>A!$F865*0.0935</f>
        <v>36147.754500000003</v>
      </c>
      <c r="O865" s="1">
        <v>36148</v>
      </c>
      <c r="P865" s="83">
        <f t="shared" si="19"/>
        <v>79.692698534633806</v>
      </c>
      <c r="Q865" s="1">
        <v>874012</v>
      </c>
      <c r="X865" s="85">
        <f>A!N865-O865</f>
        <v>-0.24549999999726424</v>
      </c>
      <c r="Y865" s="86"/>
    </row>
    <row r="866" spans="1:25" ht="12.5" x14ac:dyDescent="0.25">
      <c r="A866" s="9">
        <v>40712</v>
      </c>
      <c r="B866" s="93">
        <v>1734</v>
      </c>
      <c r="C866" s="87"/>
      <c r="F866" s="87">
        <v>382500</v>
      </c>
      <c r="G866" s="25">
        <f>IF(A!B866&gt;0,G865+A!B866," ")</f>
        <v>40296</v>
      </c>
      <c r="H866" s="1">
        <v>39664</v>
      </c>
      <c r="I866" s="25">
        <f t="shared" si="18"/>
        <v>9327956</v>
      </c>
      <c r="L866" s="83">
        <v>82.5</v>
      </c>
      <c r="M866" s="83"/>
      <c r="N866" s="87">
        <f>A!$F866*0.0935</f>
        <v>35763.75</v>
      </c>
      <c r="O866" s="1">
        <v>35764</v>
      </c>
      <c r="P866" s="83">
        <f t="shared" si="19"/>
        <v>78.846123447843397</v>
      </c>
      <c r="Q866" s="1">
        <v>876926</v>
      </c>
      <c r="X866" s="85">
        <f>A!N866-O866</f>
        <v>-0.25</v>
      </c>
      <c r="Y866" s="86"/>
    </row>
    <row r="867" spans="1:25" ht="12.5" x14ac:dyDescent="0.25">
      <c r="A867" s="9">
        <v>40719</v>
      </c>
      <c r="B867" s="93">
        <v>1160</v>
      </c>
      <c r="C867" s="87"/>
      <c r="F867" s="87">
        <v>365989</v>
      </c>
      <c r="G867" s="25">
        <f>IF(A!B867&gt;0,G866+A!B867," ")</f>
        <v>41456</v>
      </c>
      <c r="H867" s="1">
        <v>40799</v>
      </c>
      <c r="I867" s="25">
        <f t="shared" si="18"/>
        <v>9693945</v>
      </c>
      <c r="L867" s="83">
        <v>74.900000000000006</v>
      </c>
      <c r="M867" s="83"/>
      <c r="N867" s="87">
        <f>A!$F867*0.0935</f>
        <v>34219.9715</v>
      </c>
      <c r="O867" s="1">
        <v>34215</v>
      </c>
      <c r="P867" s="83">
        <f t="shared" si="19"/>
        <v>75.431163006597757</v>
      </c>
      <c r="Q867" s="1">
        <v>911330</v>
      </c>
      <c r="X867" s="85">
        <f>A!N867-O867</f>
        <v>4.9714999999996508</v>
      </c>
      <c r="Y867" s="86"/>
    </row>
    <row r="868" spans="1:25" ht="12.5" x14ac:dyDescent="0.25">
      <c r="A868" s="9">
        <v>40726</v>
      </c>
      <c r="B868" s="93">
        <v>1279</v>
      </c>
      <c r="C868" s="87"/>
      <c r="F868" s="87">
        <v>319279</v>
      </c>
      <c r="G868" s="25">
        <f>IF(A!B868&gt;0,G867+A!B868," ")</f>
        <v>42735</v>
      </c>
      <c r="H868" s="1">
        <v>42061</v>
      </c>
      <c r="I868" s="25">
        <f t="shared" si="18"/>
        <v>10013224</v>
      </c>
      <c r="L868" s="83">
        <v>69.400000000000006</v>
      </c>
      <c r="M868" s="83"/>
      <c r="N868" s="87">
        <f>A!$F868*0.0935</f>
        <v>29852.586500000001</v>
      </c>
      <c r="O868" s="1">
        <v>29853</v>
      </c>
      <c r="P868" s="83">
        <f t="shared" si="19"/>
        <v>65.814599130088055</v>
      </c>
      <c r="Q868" s="1">
        <v>941222</v>
      </c>
      <c r="X868" s="85">
        <f>A!N868-O868</f>
        <v>-0.41349999999874854</v>
      </c>
      <c r="Y868" s="86"/>
    </row>
    <row r="869" spans="1:25" ht="12.5" x14ac:dyDescent="0.25">
      <c r="A869" s="9">
        <v>40733</v>
      </c>
      <c r="B869" s="93">
        <v>1631</v>
      </c>
      <c r="C869" s="87"/>
      <c r="F869" s="87">
        <v>385283</v>
      </c>
      <c r="G869" s="25">
        <f>IF(A!B869&gt;0,G868+A!B869," ")</f>
        <v>44366</v>
      </c>
      <c r="H869" s="1">
        <v>43705</v>
      </c>
      <c r="I869" s="25">
        <f t="shared" si="18"/>
        <v>10398507</v>
      </c>
      <c r="L869" s="83">
        <v>83.1</v>
      </c>
      <c r="M869" s="83"/>
      <c r="N869" s="87">
        <f>A!$F869*0.0935</f>
        <v>36023.960500000001</v>
      </c>
      <c r="O869" s="1">
        <v>36021</v>
      </c>
      <c r="P869" s="83">
        <f t="shared" si="19"/>
        <v>79.412711461658844</v>
      </c>
      <c r="Q869" s="1">
        <v>977412</v>
      </c>
      <c r="X869" s="85">
        <f>A!N869-O869</f>
        <v>2.9605000000010477</v>
      </c>
      <c r="Y869" s="86"/>
    </row>
    <row r="870" spans="1:25" ht="12.5" x14ac:dyDescent="0.25">
      <c r="A870" s="9">
        <v>40740</v>
      </c>
      <c r="B870" s="93">
        <v>1381</v>
      </c>
      <c r="C870" s="87"/>
      <c r="F870" s="87">
        <v>386450</v>
      </c>
      <c r="G870" s="1">
        <f>IF(A!B870&gt;0,G869+A!B870," ")</f>
        <v>45747</v>
      </c>
      <c r="H870" s="1">
        <v>45094</v>
      </c>
      <c r="I870" s="25">
        <f t="shared" si="18"/>
        <v>10784957</v>
      </c>
      <c r="L870" s="83">
        <v>82.1</v>
      </c>
      <c r="M870" s="83"/>
      <c r="N870" s="87">
        <f>A!$F870*0.0935</f>
        <v>36133.074999999997</v>
      </c>
      <c r="O870" s="1">
        <v>36133</v>
      </c>
      <c r="P870" s="83">
        <f t="shared" si="19"/>
        <v>79.659629195306053</v>
      </c>
      <c r="Q870" s="1">
        <v>1013790</v>
      </c>
      <c r="X870" s="85">
        <f>A!N870-O870</f>
        <v>7.4999999997089617E-2</v>
      </c>
      <c r="Y870" s="86"/>
    </row>
    <row r="871" spans="1:25" ht="12.5" x14ac:dyDescent="0.25">
      <c r="A871" s="9">
        <v>40747</v>
      </c>
      <c r="B871" s="93">
        <v>1431</v>
      </c>
      <c r="C871" s="87"/>
      <c r="F871" s="87">
        <v>374984</v>
      </c>
      <c r="G871" s="1">
        <f>IF(A!B871&gt;0,G870+A!B871," ")</f>
        <v>47178</v>
      </c>
      <c r="H871" s="1">
        <v>46533</v>
      </c>
      <c r="I871" s="25">
        <f t="shared" si="18"/>
        <v>11159941</v>
      </c>
      <c r="L871" s="83">
        <v>79.7</v>
      </c>
      <c r="M871" s="83"/>
      <c r="N871" s="87">
        <f>A!$F871*0.0935</f>
        <v>35061.004000000001</v>
      </c>
      <c r="O871" s="1">
        <v>35061</v>
      </c>
      <c r="P871" s="83">
        <f t="shared" si="19"/>
        <v>77.29627374468285</v>
      </c>
      <c r="Q871" s="1">
        <v>1052894</v>
      </c>
      <c r="X871" s="85">
        <f>A!N871-O871</f>
        <v>4.0000000008149073E-3</v>
      </c>
      <c r="Y871" s="86"/>
    </row>
    <row r="872" spans="1:25" ht="12.5" x14ac:dyDescent="0.25">
      <c r="A872" s="9">
        <v>40754</v>
      </c>
      <c r="B872" s="93">
        <v>1649</v>
      </c>
      <c r="C872" s="87"/>
      <c r="F872" s="87">
        <v>374282</v>
      </c>
      <c r="G872" s="1">
        <f>IF(A!B872&gt;0,G871+A!B872," ")</f>
        <v>48827</v>
      </c>
      <c r="H872" s="1">
        <v>48193</v>
      </c>
      <c r="I872" s="25">
        <f t="shared" si="18"/>
        <v>11534223</v>
      </c>
      <c r="L872" s="83">
        <v>78.7</v>
      </c>
      <c r="M872" s="83"/>
      <c r="N872" s="87">
        <f>A!$F872*0.0935</f>
        <v>34995.366999999998</v>
      </c>
      <c r="O872" s="1">
        <v>34995</v>
      </c>
      <c r="P872" s="83">
        <f t="shared" si="19"/>
        <v>77.15076865164076</v>
      </c>
      <c r="Q872" s="1">
        <v>1084196</v>
      </c>
      <c r="X872" s="85">
        <f>A!N872-O872</f>
        <v>0.36699999999837019</v>
      </c>
      <c r="Y872" s="86"/>
    </row>
    <row r="873" spans="1:25" ht="12.5" x14ac:dyDescent="0.25">
      <c r="A873" s="9">
        <v>40761</v>
      </c>
      <c r="B873" s="93">
        <v>1600</v>
      </c>
      <c r="C873" s="87"/>
      <c r="F873" s="87">
        <v>345145</v>
      </c>
      <c r="G873" s="25">
        <f>IF(A!B873&gt;0,G872+A!B873," ")</f>
        <v>50427</v>
      </c>
      <c r="H873" s="1">
        <v>49788</v>
      </c>
      <c r="I873" s="25">
        <f t="shared" si="18"/>
        <v>11879368</v>
      </c>
      <c r="L873" s="83">
        <v>78.8</v>
      </c>
      <c r="M873" s="83"/>
      <c r="N873" s="87">
        <f>A!$F873*0.0935</f>
        <v>32271.057499999999</v>
      </c>
      <c r="O873" s="1">
        <v>32271</v>
      </c>
      <c r="P873" s="83">
        <f t="shared" si="19"/>
        <v>71.145376629721355</v>
      </c>
      <c r="Q873" s="1">
        <v>1116626</v>
      </c>
      <c r="X873" s="85">
        <f>A!N873-O873</f>
        <v>5.7499999998981366E-2</v>
      </c>
      <c r="Y873" s="86"/>
    </row>
    <row r="874" spans="1:25" ht="12.5" x14ac:dyDescent="0.25">
      <c r="A874" s="9">
        <v>40768</v>
      </c>
      <c r="B874" s="93">
        <v>1818</v>
      </c>
      <c r="C874" s="87"/>
      <c r="F874" s="87">
        <v>379829</v>
      </c>
      <c r="G874" s="25">
        <f>IF(A!B874&gt;0,G873+A!B874," ")</f>
        <v>52245</v>
      </c>
      <c r="H874" s="1">
        <v>51521</v>
      </c>
      <c r="I874" s="25">
        <f t="shared" si="18"/>
        <v>12259197</v>
      </c>
      <c r="L874" s="83">
        <v>79</v>
      </c>
      <c r="M874" s="83"/>
      <c r="N874" s="87">
        <f>A!$F874*0.0935</f>
        <v>35514.011500000001</v>
      </c>
      <c r="O874" s="1">
        <v>35514</v>
      </c>
      <c r="P874" s="83">
        <f t="shared" si="19"/>
        <v>78.294967792380902</v>
      </c>
      <c r="Q874" s="1">
        <v>1152346</v>
      </c>
      <c r="X874" s="85">
        <f>A!N874-O874</f>
        <v>1.1500000000523869E-2</v>
      </c>
      <c r="Y874" s="86"/>
    </row>
    <row r="875" spans="1:25" ht="12.5" x14ac:dyDescent="0.25">
      <c r="A875" s="9">
        <v>40775</v>
      </c>
      <c r="B875" s="93">
        <v>1585</v>
      </c>
      <c r="C875" s="87"/>
      <c r="F875" s="87">
        <v>379850</v>
      </c>
      <c r="G875" s="25">
        <f>IF(A!B875&gt;0,G874+A!B875," ")</f>
        <v>53830</v>
      </c>
      <c r="H875" s="1">
        <v>53098</v>
      </c>
      <c r="I875" s="25">
        <f t="shared" si="18"/>
        <v>12639047</v>
      </c>
      <c r="L875" s="83">
        <v>81.3</v>
      </c>
      <c r="M875" s="83"/>
      <c r="N875" s="87">
        <f>A!$F875*0.0935</f>
        <v>35515.974999999999</v>
      </c>
      <c r="O875" s="1">
        <v>35516</v>
      </c>
      <c r="P875" s="83">
        <f t="shared" si="19"/>
        <v>78.299377037624595</v>
      </c>
      <c r="Q875" s="1">
        <v>1188066</v>
      </c>
      <c r="X875" s="85">
        <f>A!N875-O875</f>
        <v>-2.5000000001455192E-2</v>
      </c>
      <c r="Y875" s="86"/>
    </row>
    <row r="876" spans="1:25" ht="12.5" x14ac:dyDescent="0.25">
      <c r="A876" s="9">
        <v>40782</v>
      </c>
      <c r="B876" s="93">
        <v>1903</v>
      </c>
      <c r="C876" s="87"/>
      <c r="F876" s="87">
        <v>392288</v>
      </c>
      <c r="G876" s="25">
        <f>IF(A!B876&gt;0,G875+A!B876," ")</f>
        <v>55733</v>
      </c>
      <c r="H876" s="1">
        <v>54997</v>
      </c>
      <c r="I876" s="25">
        <f t="shared" si="18"/>
        <v>13031335</v>
      </c>
      <c r="L876" s="83">
        <v>81.7</v>
      </c>
      <c r="M876" s="83"/>
      <c r="N876" s="87">
        <f>A!$F876*0.0935</f>
        <v>36678.928</v>
      </c>
      <c r="O876" s="1">
        <v>36679</v>
      </c>
      <c r="P876" s="83">
        <f t="shared" si="19"/>
        <v>80.863353146836147</v>
      </c>
      <c r="Q876" s="1">
        <v>1224914</v>
      </c>
      <c r="X876" s="85">
        <f>A!N876-O876</f>
        <v>-7.2000000000116415E-2</v>
      </c>
      <c r="Y876" s="86"/>
    </row>
    <row r="877" spans="1:25" ht="12.5" x14ac:dyDescent="0.25">
      <c r="A877" s="9">
        <v>40789</v>
      </c>
      <c r="B877" s="93">
        <v>1623</v>
      </c>
      <c r="C877" s="87"/>
      <c r="F877" s="87">
        <v>401596</v>
      </c>
      <c r="G877" s="25">
        <f>IF(A!B877&gt;0,G876+A!B877," ")</f>
        <v>57356</v>
      </c>
      <c r="H877" s="1">
        <v>56623</v>
      </c>
      <c r="I877" s="25">
        <f t="shared" si="18"/>
        <v>13432931</v>
      </c>
      <c r="L877" s="83">
        <v>83</v>
      </c>
      <c r="M877" s="83"/>
      <c r="N877" s="87">
        <f>A!$F877*0.0935</f>
        <v>37549.226000000002</v>
      </c>
      <c r="O877" s="1">
        <v>37545</v>
      </c>
      <c r="P877" s="83">
        <f t="shared" si="19"/>
        <v>82.772556337358253</v>
      </c>
      <c r="Q877" s="1">
        <v>1262702</v>
      </c>
      <c r="X877" s="85">
        <f>A!N877-O877</f>
        <v>4.2260000000023865</v>
      </c>
      <c r="Y877" s="86"/>
    </row>
    <row r="878" spans="1:25" ht="12.5" x14ac:dyDescent="0.25">
      <c r="A878" s="9">
        <v>40796</v>
      </c>
      <c r="B878" s="93">
        <v>1390</v>
      </c>
      <c r="C878" s="87"/>
      <c r="F878" s="87">
        <v>346885</v>
      </c>
      <c r="G878" s="25">
        <f>IF(A!B878&gt;0,G877+A!B878," ")</f>
        <v>58746</v>
      </c>
      <c r="H878" s="1">
        <v>58017</v>
      </c>
      <c r="I878" s="25">
        <f t="shared" si="18"/>
        <v>13779816</v>
      </c>
      <c r="L878" s="83">
        <v>72.5</v>
      </c>
      <c r="M878" s="83"/>
      <c r="N878" s="87">
        <f>A!$F878*0.0935</f>
        <v>32433.747500000001</v>
      </c>
      <c r="O878" s="1">
        <v>31581</v>
      </c>
      <c r="P878" s="83">
        <f t="shared" si="19"/>
        <v>69.624187020644854</v>
      </c>
      <c r="Q878" s="1">
        <v>1295320</v>
      </c>
      <c r="X878" s="85">
        <f>A!N878-O878</f>
        <v>852.74750000000131</v>
      </c>
      <c r="Y878" s="86"/>
    </row>
    <row r="879" spans="1:25" ht="12.5" x14ac:dyDescent="0.25">
      <c r="A879" s="9">
        <v>40803</v>
      </c>
      <c r="B879" s="93">
        <v>1646</v>
      </c>
      <c r="C879" s="87"/>
      <c r="F879" s="87">
        <v>421561</v>
      </c>
      <c r="G879" s="25">
        <f>IF(A!B879&gt;0,G878+A!B879," ")</f>
        <v>60392</v>
      </c>
      <c r="H879" s="1">
        <v>59666</v>
      </c>
      <c r="I879" s="25">
        <f t="shared" si="18"/>
        <v>14201377</v>
      </c>
      <c r="L879" s="83">
        <v>86.5</v>
      </c>
      <c r="M879" s="83"/>
      <c r="N879" s="87">
        <f>A!$F879*0.0935</f>
        <v>39415.953500000003</v>
      </c>
      <c r="O879" s="1">
        <v>38191</v>
      </c>
      <c r="P879" s="83">
        <f t="shared" si="19"/>
        <v>84.196742551073356</v>
      </c>
      <c r="Q879" s="1">
        <v>1334988</v>
      </c>
      <c r="X879" s="85">
        <f>A!N879-O879</f>
        <v>1224.9535000000033</v>
      </c>
      <c r="Y879" s="86"/>
    </row>
    <row r="880" spans="1:25" ht="12.5" x14ac:dyDescent="0.25">
      <c r="A880" s="9">
        <v>40810</v>
      </c>
      <c r="B880" s="93">
        <v>1497</v>
      </c>
      <c r="C880" s="87"/>
      <c r="F880" s="87">
        <v>420209</v>
      </c>
      <c r="G880" s="25">
        <f>IF(A!B880&gt;0,G879+A!B880," ")</f>
        <v>61889</v>
      </c>
      <c r="H880" s="1">
        <v>61167</v>
      </c>
      <c r="I880" s="25">
        <f t="shared" si="18"/>
        <v>14621586</v>
      </c>
      <c r="L880" s="83">
        <v>86.8</v>
      </c>
      <c r="M880" s="83"/>
      <c r="N880" s="87">
        <f>A!$F880*0.0935</f>
        <v>39289.541499999999</v>
      </c>
      <c r="O880" s="1">
        <v>39292</v>
      </c>
      <c r="P880" s="83">
        <f t="shared" si="19"/>
        <v>86.624032057730204</v>
      </c>
      <c r="Q880" s="1">
        <v>1374374</v>
      </c>
      <c r="X880" s="85">
        <f>A!N880-O880</f>
        <v>-2.4585000000006403</v>
      </c>
      <c r="Y880" s="86"/>
    </row>
    <row r="881" spans="1:25" ht="12.5" x14ac:dyDescent="0.25">
      <c r="A881" s="9">
        <v>40817</v>
      </c>
      <c r="B881" s="93">
        <v>1611</v>
      </c>
      <c r="C881" s="87"/>
      <c r="F881" s="87">
        <v>421845</v>
      </c>
      <c r="G881" s="25">
        <f>IF(A!B881&gt;0,G880+A!B881," ")</f>
        <v>63500</v>
      </c>
      <c r="H881" s="1">
        <v>62785</v>
      </c>
      <c r="I881" s="25">
        <f t="shared" si="18"/>
        <v>15043431</v>
      </c>
      <c r="L881" s="83">
        <v>89.7</v>
      </c>
      <c r="M881" s="83"/>
      <c r="N881" s="87">
        <f>A!$F881*0.0935</f>
        <v>39442.5075</v>
      </c>
      <c r="O881" s="1">
        <v>39443</v>
      </c>
      <c r="P881" s="83">
        <f t="shared" si="19"/>
        <v>86.956930073629565</v>
      </c>
      <c r="Q881" s="1">
        <v>1414042</v>
      </c>
      <c r="X881" s="85">
        <f>A!N881-O881</f>
        <v>-0.49250000000029104</v>
      </c>
      <c r="Y881" s="86"/>
    </row>
    <row r="882" spans="1:25" ht="12.5" x14ac:dyDescent="0.25">
      <c r="A882" s="9">
        <v>40824</v>
      </c>
      <c r="B882" s="93">
        <v>1550</v>
      </c>
      <c r="C882" s="87"/>
      <c r="F882" s="87">
        <v>401700</v>
      </c>
      <c r="G882" s="25">
        <f>IF(A!B882&gt;0,G881+A!B882," ")</f>
        <v>65050</v>
      </c>
      <c r="H882" s="1">
        <v>64336</v>
      </c>
      <c r="I882" s="25">
        <f t="shared" si="18"/>
        <v>15445131</v>
      </c>
      <c r="L882" s="83">
        <v>77.7</v>
      </c>
      <c r="M882" s="83"/>
      <c r="N882" s="87">
        <f>A!$F882*0.0935</f>
        <v>37558.949999999997</v>
      </c>
      <c r="O882" s="1">
        <v>37650</v>
      </c>
      <c r="P882" s="83">
        <f t="shared" si="19"/>
        <v>83.004041712652509</v>
      </c>
      <c r="Q882" s="1">
        <v>1451830</v>
      </c>
      <c r="X882" s="85">
        <f>A!N882-O882</f>
        <v>-91.05000000000291</v>
      </c>
      <c r="Y882" s="86"/>
    </row>
    <row r="883" spans="1:25" ht="12.5" x14ac:dyDescent="0.25">
      <c r="A883" s="9">
        <v>40831</v>
      </c>
      <c r="B883" s="93">
        <v>1353</v>
      </c>
      <c r="C883" s="87"/>
      <c r="F883" s="87">
        <v>354346</v>
      </c>
      <c r="G883" s="25">
        <f>IF(A!B883&gt;0,G882+A!B883," ")</f>
        <v>66403</v>
      </c>
      <c r="H883" s="1">
        <v>65692</v>
      </c>
      <c r="I883" s="25">
        <f t="shared" si="18"/>
        <v>15799477</v>
      </c>
      <c r="L883" s="83">
        <v>74.7</v>
      </c>
      <c r="M883" s="83"/>
      <c r="N883" s="87">
        <f>A!$F883*0.0935</f>
        <v>33131.351000000002</v>
      </c>
      <c r="O883" s="1">
        <v>33131</v>
      </c>
      <c r="P883" s="83">
        <f t="shared" si="19"/>
        <v>73.041352084512354</v>
      </c>
      <c r="Q883" s="1">
        <v>1485106</v>
      </c>
      <c r="X883" s="85">
        <f>A!N883-O883</f>
        <v>0.35100000000238651</v>
      </c>
      <c r="Y883" s="86"/>
    </row>
    <row r="884" spans="1:25" ht="12.5" x14ac:dyDescent="0.25">
      <c r="A884" s="9">
        <v>40838</v>
      </c>
      <c r="B884" s="93">
        <v>1397</v>
      </c>
      <c r="C884" s="87"/>
      <c r="F884" s="87">
        <v>423861</v>
      </c>
      <c r="G884" s="25">
        <f>IF(A!B884&gt;0,G883+A!B884," ")</f>
        <v>67800</v>
      </c>
      <c r="H884" s="1">
        <v>67092</v>
      </c>
      <c r="I884" s="25">
        <f t="shared" si="18"/>
        <v>16223338</v>
      </c>
      <c r="L884" s="83">
        <v>92.8</v>
      </c>
      <c r="M884" s="83"/>
      <c r="N884" s="87">
        <f>A!$F884*0.0935</f>
        <v>39631.003499999999</v>
      </c>
      <c r="O884" s="1">
        <v>39631</v>
      </c>
      <c r="P884" s="83">
        <f t="shared" si="19"/>
        <v>87.371399126537355</v>
      </c>
      <c r="Q884" s="1">
        <v>1524962</v>
      </c>
      <c r="X884" s="85">
        <f>A!N884-O884</f>
        <v>3.4999999988940544E-3</v>
      </c>
      <c r="Y884" s="86"/>
    </row>
    <row r="885" spans="1:25" ht="12.5" x14ac:dyDescent="0.25">
      <c r="A885" s="9">
        <v>40845</v>
      </c>
      <c r="B885" s="93">
        <v>1506</v>
      </c>
      <c r="C885" s="94"/>
      <c r="F885" s="94">
        <v>431203</v>
      </c>
      <c r="G885" s="25">
        <f>IF(A!B885&gt;0,G884+A!B885," ")</f>
        <v>69306</v>
      </c>
      <c r="H885" s="1">
        <v>68601</v>
      </c>
      <c r="I885" s="25">
        <f t="shared" si="18"/>
        <v>16654541</v>
      </c>
      <c r="L885" s="83">
        <v>94.4</v>
      </c>
      <c r="M885" s="83"/>
      <c r="N885" s="87">
        <f>A!$F885*0.0935</f>
        <v>40317.480499999998</v>
      </c>
      <c r="O885" s="1">
        <v>40317</v>
      </c>
      <c r="P885" s="83">
        <f t="shared" si="19"/>
        <v>88.883770245126456</v>
      </c>
      <c r="Q885" s="1">
        <v>1565570</v>
      </c>
      <c r="X885" s="85">
        <f>A!N885-O885</f>
        <v>0.48049999999784632</v>
      </c>
      <c r="Y885" s="86"/>
    </row>
    <row r="886" spans="1:25" ht="12.5" x14ac:dyDescent="0.25">
      <c r="A886" s="9">
        <v>40852</v>
      </c>
      <c r="B886" s="93">
        <v>1451</v>
      </c>
      <c r="C886" s="87"/>
      <c r="F886" s="87">
        <v>424248</v>
      </c>
      <c r="G886" s="25">
        <f>IF(A!B886&gt;0,G885+A!B886," ")</f>
        <v>70757</v>
      </c>
      <c r="H886" s="1">
        <v>70037</v>
      </c>
      <c r="I886" s="25">
        <f t="shared" si="18"/>
        <v>17078789</v>
      </c>
      <c r="L886" s="83">
        <v>93.3</v>
      </c>
      <c r="M886" s="83"/>
      <c r="N886" s="87">
        <f>A!$F886*0.0935</f>
        <v>39667.188000000002</v>
      </c>
      <c r="O886" s="1">
        <v>39667</v>
      </c>
      <c r="P886" s="83">
        <f t="shared" si="19"/>
        <v>87.450765540923953</v>
      </c>
      <c r="Q886" s="1">
        <v>1605426</v>
      </c>
      <c r="X886" s="85">
        <f>A!N886-O886</f>
        <v>0.18800000000192085</v>
      </c>
      <c r="Y886" s="86"/>
    </row>
    <row r="887" spans="1:25" ht="12.5" x14ac:dyDescent="0.25">
      <c r="A887" s="9">
        <v>40859</v>
      </c>
      <c r="B887" s="93">
        <v>1483</v>
      </c>
      <c r="C887" s="87"/>
      <c r="F887" s="87">
        <v>409457</v>
      </c>
      <c r="G887" s="25">
        <f>IF(A!B887&gt;0,G886+A!B887," ")</f>
        <v>72240</v>
      </c>
      <c r="H887" s="95">
        <v>71523</v>
      </c>
      <c r="I887" s="25">
        <f t="shared" si="18"/>
        <v>17488246</v>
      </c>
      <c r="L887" s="83">
        <v>89.2</v>
      </c>
      <c r="M887" s="83"/>
      <c r="N887" s="87">
        <f>A!$F887*0.0935</f>
        <v>38284.229500000001</v>
      </c>
      <c r="O887" s="1">
        <v>38284</v>
      </c>
      <c r="P887" s="83">
        <f t="shared" si="19"/>
        <v>84.401772454905412</v>
      </c>
      <c r="Q887" s="1">
        <v>1643872</v>
      </c>
      <c r="X887" s="85">
        <f>A!N887-O887</f>
        <v>0.22950000000128057</v>
      </c>
      <c r="Y887" s="86"/>
    </row>
    <row r="888" spans="1:25" ht="12.5" x14ac:dyDescent="0.25">
      <c r="A888" s="9">
        <v>40866</v>
      </c>
      <c r="B888" s="93">
        <v>1666</v>
      </c>
      <c r="C888" s="87"/>
      <c r="F888" s="87">
        <v>429664</v>
      </c>
      <c r="G888" s="25">
        <f>IF(A!B888&gt;0,G887+A!B888," ")</f>
        <v>73906</v>
      </c>
      <c r="H888" s="1">
        <v>73161</v>
      </c>
      <c r="I888" s="25">
        <f t="shared" si="18"/>
        <v>17917910</v>
      </c>
      <c r="L888" s="83">
        <v>93.4</v>
      </c>
      <c r="M888" s="83"/>
      <c r="N888" s="87">
        <f>A!$F888*0.0935</f>
        <v>40173.584000000003</v>
      </c>
      <c r="O888" s="1">
        <v>40174</v>
      </c>
      <c r="P888" s="83">
        <f t="shared" si="19"/>
        <v>88.56850921020191</v>
      </c>
      <c r="Q888" s="1">
        <v>1709377</v>
      </c>
      <c r="X888" s="85">
        <f>A!N888-O888</f>
        <v>-0.41599999999743886</v>
      </c>
      <c r="Y888" s="86"/>
    </row>
    <row r="889" spans="1:25" ht="12.5" x14ac:dyDescent="0.25">
      <c r="A889" s="9">
        <v>40873</v>
      </c>
      <c r="B889" s="93">
        <v>1787</v>
      </c>
      <c r="C889" s="87"/>
      <c r="F889" s="87">
        <v>427758</v>
      </c>
      <c r="G889" s="25">
        <f>IF(A!B889&gt;0,G888+A!B889," ")</f>
        <v>75693</v>
      </c>
      <c r="H889" s="1">
        <v>74936</v>
      </c>
      <c r="I889" s="25">
        <f t="shared" si="18"/>
        <v>18345668</v>
      </c>
      <c r="L889" s="83">
        <v>92.9</v>
      </c>
      <c r="M889" s="83"/>
      <c r="N889" s="87">
        <f>A!$F889*0.0935</f>
        <v>39995.373</v>
      </c>
      <c r="O889" s="1">
        <v>39995</v>
      </c>
      <c r="P889" s="83">
        <f t="shared" si="19"/>
        <v>88.173881760890751</v>
      </c>
      <c r="Q889" s="1">
        <v>1750113</v>
      </c>
      <c r="X889" s="85">
        <f>A!N889-O889</f>
        <v>0.37299999999959255</v>
      </c>
      <c r="Y889" s="86"/>
    </row>
    <row r="890" spans="1:25" ht="12.5" x14ac:dyDescent="0.25">
      <c r="A890" s="9">
        <v>40880</v>
      </c>
      <c r="B890" s="93">
        <v>1487</v>
      </c>
      <c r="C890" s="87"/>
      <c r="F890" s="87">
        <v>425283</v>
      </c>
      <c r="G890" s="25">
        <f>IF(A!B890&gt;0,G889+A!B890," ")</f>
        <v>77180</v>
      </c>
      <c r="H890" s="1">
        <v>76400</v>
      </c>
      <c r="I890" s="25">
        <f t="shared" si="18"/>
        <v>18770951</v>
      </c>
      <c r="L890" s="83">
        <v>91.5</v>
      </c>
      <c r="M890" s="83"/>
      <c r="N890" s="87">
        <f>A!$F890*0.0935</f>
        <v>39763.960500000001</v>
      </c>
      <c r="O890" s="1">
        <v>38782</v>
      </c>
      <c r="P890" s="83">
        <f t="shared" si="19"/>
        <v>85.499674520586694</v>
      </c>
      <c r="Q890" s="1">
        <v>1790658</v>
      </c>
      <c r="X890" s="85">
        <f>A!N890-O890</f>
        <v>981.96050000000105</v>
      </c>
      <c r="Y890" s="86"/>
    </row>
    <row r="891" spans="1:25" ht="12.5" x14ac:dyDescent="0.25">
      <c r="A891" s="9">
        <v>40887</v>
      </c>
      <c r="B891" s="93">
        <v>1618</v>
      </c>
      <c r="C891" s="87"/>
      <c r="F891" s="87">
        <v>429701</v>
      </c>
      <c r="G891" s="25">
        <f>IF(A!B891&gt;0,G890+A!B891," ")</f>
        <v>78798</v>
      </c>
      <c r="H891" s="1">
        <v>77994</v>
      </c>
      <c r="I891" s="25">
        <f t="shared" si="18"/>
        <v>19200652</v>
      </c>
      <c r="L891" s="83">
        <v>91.3</v>
      </c>
      <c r="M891" s="83"/>
      <c r="N891" s="87">
        <f>A!$F891*0.0935</f>
        <v>40177.0435</v>
      </c>
      <c r="O891" s="1">
        <v>40177</v>
      </c>
      <c r="P891" s="83">
        <f t="shared" si="19"/>
        <v>88.575123078067449</v>
      </c>
      <c r="Q891" s="1">
        <v>1831680</v>
      </c>
      <c r="X891" s="85">
        <f>A!N891-O891</f>
        <v>4.3499999999767169E-2</v>
      </c>
      <c r="Y891" s="86"/>
    </row>
    <row r="892" spans="1:25" ht="12.5" x14ac:dyDescent="0.25">
      <c r="A892" s="9">
        <v>40894</v>
      </c>
      <c r="B892" s="93">
        <v>1462</v>
      </c>
      <c r="C892" s="87"/>
      <c r="F892" s="87">
        <v>429855</v>
      </c>
      <c r="G892" s="25">
        <f>IF(A!B892&gt;0,G891+A!B892," ")</f>
        <v>80260</v>
      </c>
      <c r="H892" s="1">
        <v>79432</v>
      </c>
      <c r="I892" s="25">
        <f t="shared" si="18"/>
        <v>19630507</v>
      </c>
      <c r="L892" s="83">
        <v>92.1</v>
      </c>
      <c r="M892" s="83"/>
      <c r="N892" s="87">
        <f>A!$F892*0.0935</f>
        <v>40191.442499999997</v>
      </c>
      <c r="O892" s="1">
        <v>40191</v>
      </c>
      <c r="P892" s="83">
        <f t="shared" si="19"/>
        <v>88.605987794773355</v>
      </c>
      <c r="Q892" s="1">
        <v>1872797</v>
      </c>
      <c r="X892" s="85">
        <f>A!N892-O892</f>
        <v>0.44249999999738066</v>
      </c>
      <c r="Y892" s="86"/>
    </row>
    <row r="893" spans="1:25" ht="12.5" x14ac:dyDescent="0.25">
      <c r="A893" s="9">
        <v>40901</v>
      </c>
      <c r="B893" s="93">
        <v>1114</v>
      </c>
      <c r="C893" s="87"/>
      <c r="F893" s="87">
        <v>366575</v>
      </c>
      <c r="G893" s="25">
        <f>IF(A!B893&gt;0,G892+A!B893," ")</f>
        <v>81374</v>
      </c>
      <c r="H893" s="1">
        <v>80526</v>
      </c>
      <c r="I893" s="25">
        <f t="shared" si="18"/>
        <v>19997082</v>
      </c>
      <c r="N893" s="87">
        <f>A!$F893*0.0935</f>
        <v>34274.762499999997</v>
      </c>
      <c r="O893" s="1">
        <v>34275</v>
      </c>
      <c r="P893" s="83">
        <f t="shared" si="19"/>
        <v>75.563440363908754</v>
      </c>
      <c r="Q893" s="1">
        <v>1907714</v>
      </c>
      <c r="X893" s="85">
        <f>A!N893-O893</f>
        <v>-0.23750000000291038</v>
      </c>
      <c r="Y893" s="86"/>
    </row>
    <row r="894" spans="1:25" ht="12.5" x14ac:dyDescent="0.25">
      <c r="A894" s="9">
        <v>40908</v>
      </c>
      <c r="B894" s="93">
        <v>934</v>
      </c>
      <c r="C894" s="87"/>
      <c r="F894" s="87">
        <v>277349</v>
      </c>
      <c r="G894" s="25">
        <v>81436</v>
      </c>
      <c r="H894" s="1">
        <v>80628</v>
      </c>
      <c r="I894" s="25">
        <f t="shared" si="18"/>
        <v>20274431</v>
      </c>
      <c r="N894" s="87">
        <f>A!$F894*0.0935</f>
        <v>25932.1315</v>
      </c>
      <c r="O894" s="1">
        <v>25932</v>
      </c>
      <c r="P894" s="83">
        <f t="shared" si="19"/>
        <v>57.170273829814207</v>
      </c>
      <c r="Q894" s="1">
        <v>1934235</v>
      </c>
      <c r="X894" s="85">
        <f>A!N894-O894</f>
        <v>0.13149999999950523</v>
      </c>
      <c r="Y894" s="86"/>
    </row>
    <row r="895" spans="1:25" ht="12.5" x14ac:dyDescent="0.25">
      <c r="A895" s="9">
        <v>40915</v>
      </c>
      <c r="B895" s="93">
        <v>1312</v>
      </c>
      <c r="C895" s="87"/>
      <c r="F895" s="87">
        <v>357640</v>
      </c>
      <c r="G895" s="25">
        <f>B895</f>
        <v>1312</v>
      </c>
      <c r="H895" s="1">
        <v>1440</v>
      </c>
      <c r="I895" s="25">
        <f>F895</f>
        <v>357640</v>
      </c>
      <c r="L895" s="83">
        <v>78.5</v>
      </c>
      <c r="M895" s="83"/>
      <c r="N895" s="87">
        <f>A!$F895*0.0935</f>
        <v>33439.339999999997</v>
      </c>
      <c r="O895" s="1">
        <v>33439</v>
      </c>
      <c r="P895" s="83">
        <f t="shared" si="19"/>
        <v>73.720375852042153</v>
      </c>
      <c r="Q895" s="1">
        <v>33652</v>
      </c>
      <c r="X895" s="85">
        <f>A!N895-O895</f>
        <v>0.33999999999650754</v>
      </c>
      <c r="Y895" s="86"/>
    </row>
    <row r="896" spans="1:25" ht="12.5" x14ac:dyDescent="0.25">
      <c r="A896" s="9">
        <v>40922</v>
      </c>
      <c r="B896" s="93">
        <v>1471</v>
      </c>
      <c r="C896" s="87"/>
      <c r="F896" s="87">
        <v>431602</v>
      </c>
      <c r="G896" s="25">
        <f>IF(A!B896&gt;0,G895+A!B896," ")</f>
        <v>2783</v>
      </c>
      <c r="H896" s="1">
        <v>3001</v>
      </c>
      <c r="I896" s="25">
        <f t="shared" ref="I896:I946" si="20">IF(F896&gt;0,I895+F896," ")</f>
        <v>789242</v>
      </c>
      <c r="L896" s="83">
        <v>93.2</v>
      </c>
      <c r="M896" s="83"/>
      <c r="N896" s="87">
        <f>A!$F896*0.0935</f>
        <v>40354.786999999997</v>
      </c>
      <c r="O896" s="1">
        <v>40355</v>
      </c>
      <c r="P896" s="83">
        <f t="shared" si="19"/>
        <v>88.967545904756761</v>
      </c>
      <c r="Q896" s="1">
        <v>74166</v>
      </c>
      <c r="X896" s="85">
        <f>A!N896-O896</f>
        <v>-0.21300000000337604</v>
      </c>
      <c r="Y896" s="86"/>
    </row>
    <row r="897" spans="1:25" ht="12.5" x14ac:dyDescent="0.25">
      <c r="A897" s="9">
        <v>40929</v>
      </c>
      <c r="B897" s="93">
        <v>1981</v>
      </c>
      <c r="C897" s="87"/>
      <c r="F897" s="87">
        <v>425230</v>
      </c>
      <c r="G897" s="25">
        <f>IF(A!B897&gt;0,G896+A!B897," ")</f>
        <v>4764</v>
      </c>
      <c r="H897" s="1">
        <v>5025</v>
      </c>
      <c r="I897" s="25">
        <f t="shared" si="20"/>
        <v>1214472</v>
      </c>
      <c r="L897" s="83">
        <v>92.1</v>
      </c>
      <c r="M897" s="83"/>
      <c r="N897" s="87">
        <f>A!$F897*0.0935</f>
        <v>39759.004999999997</v>
      </c>
      <c r="O897" s="1">
        <v>39447</v>
      </c>
      <c r="P897" s="83">
        <f t="shared" si="19"/>
        <v>86.96574856411695</v>
      </c>
      <c r="Q897" s="1">
        <v>115911</v>
      </c>
      <c r="X897" s="85">
        <f>A!N897-O897</f>
        <v>312.00499999999738</v>
      </c>
      <c r="Y897" s="86"/>
    </row>
    <row r="898" spans="1:25" ht="12.5" x14ac:dyDescent="0.25">
      <c r="A898" s="9">
        <v>40936</v>
      </c>
      <c r="B898" s="93">
        <v>1168</v>
      </c>
      <c r="C898" s="87"/>
      <c r="F898" s="87">
        <v>410497</v>
      </c>
      <c r="G898" s="25">
        <f>IF(A!B898&gt;0,G897+A!B898," ")</f>
        <v>5932</v>
      </c>
      <c r="H898" s="1">
        <v>6422</v>
      </c>
      <c r="I898" s="25">
        <f t="shared" si="20"/>
        <v>1624969</v>
      </c>
      <c r="L898" s="83">
        <v>89.1</v>
      </c>
      <c r="M898" s="83"/>
      <c r="N898" s="87">
        <f>A!$F898*0.0935</f>
        <v>38381.469499999999</v>
      </c>
      <c r="O898" s="1">
        <v>38381</v>
      </c>
      <c r="P898" s="83">
        <f t="shared" si="19"/>
        <v>84.615620849224854</v>
      </c>
      <c r="Q898" s="1">
        <v>156000</v>
      </c>
      <c r="X898" s="85">
        <f>A!N898-O898</f>
        <v>0.4694999999992433</v>
      </c>
      <c r="Y898" s="86"/>
    </row>
    <row r="899" spans="1:25" ht="12.5" x14ac:dyDescent="0.25">
      <c r="A899" s="9">
        <v>40943</v>
      </c>
      <c r="B899" s="93">
        <v>1141</v>
      </c>
      <c r="C899" s="87"/>
      <c r="F899" s="87">
        <v>404298</v>
      </c>
      <c r="G899" s="25">
        <f>IF(A!B899&gt;0,G898+A!B899," ")</f>
        <v>7073</v>
      </c>
      <c r="H899" s="1">
        <v>7627</v>
      </c>
      <c r="I899" s="25">
        <f t="shared" si="20"/>
        <v>2029267</v>
      </c>
      <c r="L899" s="83">
        <v>86.9</v>
      </c>
      <c r="M899" s="83"/>
      <c r="N899" s="87">
        <f>A!$F899*0.0935</f>
        <v>37801.862999999998</v>
      </c>
      <c r="O899" s="1">
        <v>37802</v>
      </c>
      <c r="P899" s="83">
        <f t="shared" si="19"/>
        <v>83.339144351173701</v>
      </c>
      <c r="Q899" s="1">
        <v>194797</v>
      </c>
      <c r="X899" s="85">
        <f>A!N899-O899</f>
        <v>-0.13700000000244472</v>
      </c>
      <c r="Y899" s="86"/>
    </row>
    <row r="900" spans="1:25" ht="12.5" x14ac:dyDescent="0.25">
      <c r="A900" s="9">
        <v>40950</v>
      </c>
      <c r="B900" s="93">
        <v>1555</v>
      </c>
      <c r="C900" s="87"/>
      <c r="F900" s="87">
        <v>404080</v>
      </c>
      <c r="G900" s="25">
        <f>IF(A!B900&gt;0,G899+A!B900," ")</f>
        <v>8628</v>
      </c>
      <c r="H900" s="1">
        <v>9450</v>
      </c>
      <c r="I900" s="25">
        <f t="shared" si="20"/>
        <v>2433347</v>
      </c>
      <c r="L900" s="83">
        <v>86.8</v>
      </c>
      <c r="M900" s="83"/>
      <c r="N900" s="87">
        <f>A!$F900*0.0935</f>
        <v>37781.480000000003</v>
      </c>
      <c r="O900" s="1">
        <v>37781</v>
      </c>
      <c r="P900" s="83">
        <f t="shared" si="19"/>
        <v>83.292847276114856</v>
      </c>
      <c r="Q900" s="1">
        <v>233601</v>
      </c>
      <c r="X900" s="85">
        <f>A!N900-O900</f>
        <v>0.48000000000320142</v>
      </c>
      <c r="Y900" s="86"/>
    </row>
    <row r="901" spans="1:25" ht="12.5" x14ac:dyDescent="0.25">
      <c r="A901" s="9">
        <v>40957</v>
      </c>
      <c r="B901" s="93">
        <v>1271</v>
      </c>
      <c r="C901" s="87"/>
      <c r="F901" s="87">
        <v>399779</v>
      </c>
      <c r="G901" s="25">
        <f>IF(A!B901&gt;0,G900+A!B901," ")</f>
        <v>9899</v>
      </c>
      <c r="H901" s="1">
        <v>10818</v>
      </c>
      <c r="I901" s="25">
        <f t="shared" si="20"/>
        <v>2833126</v>
      </c>
      <c r="L901" s="83">
        <v>86.5</v>
      </c>
      <c r="M901" s="83"/>
      <c r="N901" s="87">
        <f>A!$F901*0.0935</f>
        <v>37379.336499999998</v>
      </c>
      <c r="O901" s="1">
        <v>37379</v>
      </c>
      <c r="P901" s="83">
        <f t="shared" si="19"/>
        <v>82.406588982131154</v>
      </c>
      <c r="Q901" s="1">
        <v>271980</v>
      </c>
      <c r="X901" s="85">
        <f>A!N901-O901</f>
        <v>0.33649999999761349</v>
      </c>
      <c r="Y901" s="86"/>
    </row>
    <row r="902" spans="1:25" ht="12.5" x14ac:dyDescent="0.25">
      <c r="A902" s="9">
        <v>40964</v>
      </c>
      <c r="B902" s="93">
        <v>1237</v>
      </c>
      <c r="C902" s="87"/>
      <c r="F902" s="87">
        <v>380915</v>
      </c>
      <c r="G902" s="25">
        <f>IF(A!B902&gt;0,G901+A!B902," ")</f>
        <v>11136</v>
      </c>
      <c r="H902" s="1">
        <v>12225</v>
      </c>
      <c r="I902" s="25">
        <f t="shared" si="20"/>
        <v>3214041</v>
      </c>
      <c r="L902" s="83">
        <v>82</v>
      </c>
      <c r="M902" s="83"/>
      <c r="N902" s="87">
        <f>A!$F902*0.0935</f>
        <v>35615.552499999998</v>
      </c>
      <c r="O902" s="1">
        <v>35616</v>
      </c>
      <c r="P902" s="83">
        <f t="shared" si="19"/>
        <v>78.519839299809604</v>
      </c>
      <c r="Q902" s="1">
        <v>308548</v>
      </c>
      <c r="X902" s="85">
        <f>A!N902-O902</f>
        <v>-0.44750000000203727</v>
      </c>
      <c r="Y902" s="86"/>
    </row>
    <row r="903" spans="1:25" ht="12.5" x14ac:dyDescent="0.25">
      <c r="A903" s="9">
        <v>40971</v>
      </c>
      <c r="B903" s="93">
        <v>1440</v>
      </c>
      <c r="C903" s="87"/>
      <c r="F903" s="87">
        <v>406312</v>
      </c>
      <c r="G903" s="25">
        <f>IF(A!B903&gt;0,G902+A!B903," ")</f>
        <v>12576</v>
      </c>
      <c r="H903" s="1">
        <v>13672</v>
      </c>
      <c r="I903" s="25">
        <f t="shared" si="20"/>
        <v>3620353</v>
      </c>
      <c r="L903" s="83">
        <v>87.4</v>
      </c>
      <c r="M903" s="83"/>
      <c r="N903" s="87">
        <f>A!$F903*0.0935</f>
        <v>37990.171999999999</v>
      </c>
      <c r="O903" s="1">
        <v>37252</v>
      </c>
      <c r="P903" s="83">
        <f t="shared" si="19"/>
        <v>82.126601909156207</v>
      </c>
      <c r="Q903" s="1">
        <v>347520</v>
      </c>
      <c r="X903" s="85">
        <f>A!N903-O903</f>
        <v>738.17199999999866</v>
      </c>
      <c r="Y903" s="86"/>
    </row>
    <row r="904" spans="1:25" ht="12.5" x14ac:dyDescent="0.25">
      <c r="A904" s="9">
        <v>40978</v>
      </c>
      <c r="B904" s="93">
        <v>1523</v>
      </c>
      <c r="C904" s="87"/>
      <c r="F904" s="87">
        <v>395853</v>
      </c>
      <c r="G904" s="25">
        <f>IF(A!B904&gt;0,G903+A!B904," ")</f>
        <v>14099</v>
      </c>
      <c r="H904" s="1">
        <v>15185</v>
      </c>
      <c r="I904" s="25">
        <f t="shared" si="20"/>
        <v>4016206</v>
      </c>
      <c r="L904" s="83">
        <v>85.2</v>
      </c>
      <c r="M904" s="83"/>
      <c r="N904" s="87">
        <f>A!$F904*0.0935</f>
        <v>37012.255499999999</v>
      </c>
      <c r="O904" s="1">
        <v>37012</v>
      </c>
      <c r="P904" s="83">
        <f t="shared" si="19"/>
        <v>81.597492479912205</v>
      </c>
      <c r="Q904" s="1">
        <v>385556</v>
      </c>
      <c r="X904" s="85">
        <f>A!N904-O904</f>
        <v>0.25549999999930151</v>
      </c>
      <c r="Y904" s="86"/>
    </row>
    <row r="905" spans="1:25" ht="12.5" x14ac:dyDescent="0.25">
      <c r="A905" s="9">
        <v>40985</v>
      </c>
      <c r="B905" s="93">
        <v>1435</v>
      </c>
      <c r="C905" s="87"/>
      <c r="F905" s="87">
        <v>397396</v>
      </c>
      <c r="G905" s="25">
        <f>IF(A!B905&gt;0,G904+A!B905," ")</f>
        <v>15534</v>
      </c>
      <c r="H905" s="1">
        <v>15888</v>
      </c>
      <c r="I905" s="25">
        <f t="shared" si="20"/>
        <v>4413602</v>
      </c>
      <c r="L905" s="83">
        <v>81.900000000000006</v>
      </c>
      <c r="M905" s="83"/>
      <c r="N905" s="87">
        <f>A!$F905*0.0935</f>
        <v>37156.525999999998</v>
      </c>
      <c r="O905" s="1">
        <v>37157</v>
      </c>
      <c r="P905" s="83">
        <f t="shared" si="19"/>
        <v>81.917162760080458</v>
      </c>
      <c r="Q905" s="1">
        <v>423706</v>
      </c>
      <c r="X905" s="85">
        <f>A!N905-O905</f>
        <v>-0.47400000000197906</v>
      </c>
      <c r="Y905" s="86"/>
    </row>
    <row r="906" spans="1:25" ht="12.5" x14ac:dyDescent="0.25">
      <c r="A906" s="9">
        <v>40992</v>
      </c>
      <c r="B906" s="93">
        <v>1540</v>
      </c>
      <c r="C906" s="87"/>
      <c r="F906" s="87">
        <v>394839</v>
      </c>
      <c r="G906" s="25">
        <f>IF(A!B906&gt;0,G905+A!B906," ")</f>
        <v>17074</v>
      </c>
      <c r="H906" s="1">
        <v>18142</v>
      </c>
      <c r="I906" s="25">
        <f t="shared" si="20"/>
        <v>4808441</v>
      </c>
      <c r="L906" s="83">
        <v>85.1</v>
      </c>
      <c r="M906" s="83"/>
      <c r="N906" s="87">
        <f>A!$F906*0.0935</f>
        <v>36917.446499999998</v>
      </c>
      <c r="O906" s="1">
        <v>36917</v>
      </c>
      <c r="P906" s="83">
        <f t="shared" si="19"/>
        <v>81.388053330836456</v>
      </c>
      <c r="Q906" s="1">
        <v>461610</v>
      </c>
      <c r="X906" s="85">
        <f>A!N906-O906</f>
        <v>0.44649999999819556</v>
      </c>
      <c r="Y906" s="86"/>
    </row>
    <row r="907" spans="1:25" ht="12.5" x14ac:dyDescent="0.25">
      <c r="A907" s="9">
        <v>40999</v>
      </c>
      <c r="B907" s="93">
        <v>1500</v>
      </c>
      <c r="C907" s="87"/>
      <c r="F907" s="87">
        <v>394991</v>
      </c>
      <c r="G907" s="25">
        <f>IF(A!B907&gt;0,G906+A!B907," ")</f>
        <v>18574</v>
      </c>
      <c r="H907" s="1">
        <v>19629</v>
      </c>
      <c r="I907" s="25">
        <f t="shared" si="20"/>
        <v>5203432</v>
      </c>
      <c r="L907" s="83">
        <v>84.6</v>
      </c>
      <c r="M907" s="83"/>
      <c r="N907" s="87">
        <f>A!$F907*0.0935</f>
        <v>36931.658499999998</v>
      </c>
      <c r="O907" s="1">
        <v>36932</v>
      </c>
      <c r="P907" s="83">
        <f t="shared" si="19"/>
        <v>81.421122670164195</v>
      </c>
      <c r="Q907" s="1">
        <v>499529</v>
      </c>
      <c r="X907" s="85">
        <f>A!N907-O907</f>
        <v>-0.3415000000022701</v>
      </c>
      <c r="Y907" s="86"/>
    </row>
    <row r="908" spans="1:25" ht="12.5" x14ac:dyDescent="0.25">
      <c r="A908" s="9">
        <v>41006</v>
      </c>
      <c r="B908" s="93">
        <v>1461</v>
      </c>
      <c r="C908" s="87"/>
      <c r="F908" s="87">
        <v>356006</v>
      </c>
      <c r="G908" s="25">
        <f>IF(A!B908&gt;0,G907+A!B908," ")</f>
        <v>20035</v>
      </c>
      <c r="H908" s="1">
        <v>21082</v>
      </c>
      <c r="I908" s="25">
        <f t="shared" si="20"/>
        <v>5559438</v>
      </c>
      <c r="L908" s="83">
        <v>75.2</v>
      </c>
      <c r="M908" s="83"/>
      <c r="N908" s="87">
        <f>A!$F908*0.0935</f>
        <v>33286.561000000002</v>
      </c>
      <c r="O908" s="1">
        <v>32056</v>
      </c>
      <c r="P908" s="83">
        <f t="shared" si="19"/>
        <v>70.671382766023612</v>
      </c>
      <c r="Q908" s="1">
        <v>533664</v>
      </c>
      <c r="X908" s="85">
        <f>A!N908-O908</f>
        <v>1230.5610000000015</v>
      </c>
      <c r="Y908" s="86"/>
    </row>
    <row r="909" spans="1:25" ht="12.5" x14ac:dyDescent="0.25">
      <c r="A909" s="9">
        <v>41013</v>
      </c>
      <c r="B909" s="93">
        <v>1386</v>
      </c>
      <c r="C909" s="87"/>
      <c r="F909" s="87">
        <v>365659</v>
      </c>
      <c r="G909" s="25">
        <f>IF(A!B909&gt;0,G908+A!B909," ")</f>
        <v>21421</v>
      </c>
      <c r="H909" s="1">
        <v>22460</v>
      </c>
      <c r="I909" s="25">
        <f t="shared" si="20"/>
        <v>5925097</v>
      </c>
      <c r="L909" s="83">
        <v>79.5</v>
      </c>
      <c r="M909" s="83"/>
      <c r="N909" s="87">
        <f>A!$F909*0.0935</f>
        <v>34189.116499999996</v>
      </c>
      <c r="O909" s="1">
        <v>34188</v>
      </c>
      <c r="P909" s="83">
        <f t="shared" si="19"/>
        <v>75.371638195807805</v>
      </c>
      <c r="Q909" s="1">
        <v>568809</v>
      </c>
      <c r="X909" s="85">
        <f>A!N909-O909</f>
        <v>1.1164999999964493</v>
      </c>
      <c r="Y909" s="86"/>
    </row>
    <row r="910" spans="1:25" ht="12.5" x14ac:dyDescent="0.25">
      <c r="A910" s="9">
        <v>41020</v>
      </c>
      <c r="B910" s="93">
        <v>1415</v>
      </c>
      <c r="C910" s="87"/>
      <c r="F910" s="87">
        <v>392806</v>
      </c>
      <c r="G910" s="25">
        <f>IF(A!B910&gt;0,G909+A!B910," ")</f>
        <v>22836</v>
      </c>
      <c r="H910" s="1">
        <v>23867</v>
      </c>
      <c r="I910" s="25">
        <f t="shared" si="20"/>
        <v>6317903</v>
      </c>
      <c r="L910" s="83">
        <v>85.2</v>
      </c>
      <c r="M910" s="83"/>
      <c r="N910" s="87">
        <f>A!$F910*0.0935</f>
        <v>36727.360999999997</v>
      </c>
      <c r="O910" s="1">
        <v>36705</v>
      </c>
      <c r="P910" s="83">
        <f t="shared" si="19"/>
        <v>80.920673335004253</v>
      </c>
      <c r="Q910" s="1">
        <v>606519</v>
      </c>
      <c r="X910" s="85">
        <f>A!N910-O910</f>
        <v>22.360999999997148</v>
      </c>
      <c r="Y910" s="86"/>
    </row>
    <row r="911" spans="1:25" ht="12.5" x14ac:dyDescent="0.25">
      <c r="A911" s="9">
        <v>41027</v>
      </c>
      <c r="B911" s="93">
        <v>1443</v>
      </c>
      <c r="C911" s="87"/>
      <c r="F911" s="87">
        <v>387141</v>
      </c>
      <c r="G911" s="25">
        <f>IF(A!B911&gt;0,G910+A!B911," ")</f>
        <v>24279</v>
      </c>
      <c r="H911" s="1">
        <v>25305</v>
      </c>
      <c r="I911" s="25">
        <f t="shared" si="20"/>
        <v>6705044</v>
      </c>
      <c r="L911" s="83">
        <v>84.1</v>
      </c>
      <c r="M911" s="83"/>
      <c r="N911" s="87">
        <f>A!$F911*0.0935</f>
        <v>36197.683499999999</v>
      </c>
      <c r="O911" s="1">
        <v>36198</v>
      </c>
      <c r="P911" s="83">
        <f t="shared" si="19"/>
        <v>79.80292966572631</v>
      </c>
      <c r="Q911" s="1">
        <v>643684</v>
      </c>
      <c r="X911" s="85">
        <f>A!N911-O911</f>
        <v>-0.31650000000081491</v>
      </c>
      <c r="Y911" s="86"/>
    </row>
    <row r="912" spans="1:25" ht="12.5" x14ac:dyDescent="0.25">
      <c r="A912" s="9">
        <v>41034</v>
      </c>
      <c r="B912" s="93">
        <v>1531</v>
      </c>
      <c r="C912" s="87"/>
      <c r="F912" s="87">
        <v>379200</v>
      </c>
      <c r="G912" s="25">
        <f>IF(A!B912&gt;0,G911+A!B912," ")</f>
        <v>25810</v>
      </c>
      <c r="H912" s="1">
        <v>25643</v>
      </c>
      <c r="I912" s="25">
        <f t="shared" si="20"/>
        <v>7084244</v>
      </c>
      <c r="L912" s="83">
        <v>82</v>
      </c>
      <c r="M912" s="83"/>
      <c r="N912" s="87">
        <f>A!$F912*0.0935</f>
        <v>35455.199999999997</v>
      </c>
      <c r="O912" s="1">
        <v>35371</v>
      </c>
      <c r="P912" s="83">
        <f t="shared" si="19"/>
        <v>77.979706757456341</v>
      </c>
      <c r="Q912" s="1">
        <v>680087</v>
      </c>
      <c r="X912" s="85">
        <f>A!N912-O912</f>
        <v>84.19999999999709</v>
      </c>
      <c r="Y912" s="86"/>
    </row>
    <row r="913" spans="1:25" ht="12.5" x14ac:dyDescent="0.25">
      <c r="A913" s="9">
        <v>41041</v>
      </c>
      <c r="B913" s="93">
        <v>1553</v>
      </c>
      <c r="C913" s="87"/>
      <c r="F913" s="87">
        <v>387823</v>
      </c>
      <c r="G913" s="25">
        <f>IF(A!B913&gt;0,G912+A!B913," ")</f>
        <v>27363</v>
      </c>
      <c r="H913" s="1">
        <v>28410</v>
      </c>
      <c r="I913" s="25">
        <f t="shared" si="20"/>
        <v>7472067</v>
      </c>
      <c r="L913" s="83">
        <v>84</v>
      </c>
      <c r="M913" s="83"/>
      <c r="N913" s="87">
        <f>A!$F913*0.0935</f>
        <v>36261.450499999999</v>
      </c>
      <c r="O913" s="1">
        <v>36261</v>
      </c>
      <c r="P913" s="83">
        <f t="shared" si="19"/>
        <v>79.941820890902846</v>
      </c>
      <c r="Q913" s="1">
        <v>717318</v>
      </c>
      <c r="X913" s="85">
        <f>A!N913-O913</f>
        <v>0.45049999999901047</v>
      </c>
      <c r="Y913" s="86"/>
    </row>
    <row r="914" spans="1:25" ht="12.5" x14ac:dyDescent="0.25">
      <c r="A914" s="9">
        <v>41048</v>
      </c>
      <c r="B914" s="93">
        <v>1312</v>
      </c>
      <c r="C914" s="87"/>
      <c r="F914" s="87">
        <v>389024</v>
      </c>
      <c r="G914" s="25">
        <f>IF(A!B914&gt;0,G913+A!B914," ")</f>
        <v>28675</v>
      </c>
      <c r="H914" s="1">
        <v>29730</v>
      </c>
      <c r="I914" s="25">
        <f t="shared" si="20"/>
        <v>7861091</v>
      </c>
      <c r="L914" s="83">
        <v>83.8</v>
      </c>
      <c r="M914" s="83"/>
      <c r="N914" s="87">
        <f>A!$F914*0.0935</f>
        <v>36373.743999999999</v>
      </c>
      <c r="O914" s="1">
        <v>36147</v>
      </c>
      <c r="P914" s="83">
        <f t="shared" si="19"/>
        <v>79.690493912011945</v>
      </c>
      <c r="Q914" s="1">
        <v>754665</v>
      </c>
      <c r="X914" s="85">
        <f>A!N914-O914</f>
        <v>226.74399999999878</v>
      </c>
      <c r="Y914" s="86"/>
    </row>
    <row r="915" spans="1:25" ht="12.5" x14ac:dyDescent="0.25">
      <c r="A915" s="9">
        <v>41055</v>
      </c>
      <c r="B915" s="93">
        <v>1062</v>
      </c>
      <c r="C915" s="87"/>
      <c r="F915" s="87">
        <v>324784</v>
      </c>
      <c r="G915" s="25">
        <v>30803</v>
      </c>
      <c r="H915" s="1">
        <v>30767</v>
      </c>
      <c r="I915" s="25">
        <f t="shared" si="20"/>
        <v>8185875</v>
      </c>
      <c r="L915" s="83">
        <v>71.7</v>
      </c>
      <c r="M915" s="83"/>
      <c r="N915" s="87">
        <f>A!$F915*0.0935</f>
        <v>30367.304</v>
      </c>
      <c r="O915" s="1">
        <v>30367</v>
      </c>
      <c r="P915" s="83">
        <f t="shared" si="19"/>
        <v>66.947775157718951</v>
      </c>
      <c r="Q915" s="1">
        <v>785844</v>
      </c>
      <c r="X915" s="85">
        <f>A!N915-O915</f>
        <v>0.30400000000008731</v>
      </c>
      <c r="Y915" s="86"/>
    </row>
    <row r="916" spans="1:25" ht="12.5" x14ac:dyDescent="0.25">
      <c r="A916" s="9">
        <v>41062</v>
      </c>
      <c r="B916" s="93">
        <v>1514</v>
      </c>
      <c r="C916" s="87"/>
      <c r="F916" s="87">
        <v>386691</v>
      </c>
      <c r="G916" s="25">
        <f>IF(A!B916&gt;0,G915+A!B916," ")</f>
        <v>32317</v>
      </c>
      <c r="H916" s="1">
        <v>32317</v>
      </c>
      <c r="I916" s="25">
        <f t="shared" si="20"/>
        <v>8572566</v>
      </c>
      <c r="L916" s="83">
        <v>83.5</v>
      </c>
      <c r="M916" s="83"/>
      <c r="N916" s="87">
        <f>A!$F916*0.0935</f>
        <v>36155.608500000002</v>
      </c>
      <c r="O916" s="1">
        <v>36155</v>
      </c>
      <c r="P916" s="83">
        <f t="shared" si="19"/>
        <v>79.708130892986759</v>
      </c>
      <c r="Q916" s="1">
        <v>839940</v>
      </c>
      <c r="X916" s="85">
        <f>A!N916-O916</f>
        <v>0.60850000000209548</v>
      </c>
      <c r="Y916" s="86"/>
    </row>
    <row r="917" spans="1:25" ht="12.5" x14ac:dyDescent="0.25">
      <c r="A917" s="9">
        <v>41069</v>
      </c>
      <c r="B917" s="93">
        <v>1472</v>
      </c>
      <c r="C917" s="87"/>
      <c r="F917" s="87">
        <v>368060</v>
      </c>
      <c r="G917" s="25">
        <f>IF(A!B917&gt;0,G916+A!B917," ")</f>
        <v>33789</v>
      </c>
      <c r="H917" s="1">
        <v>33790</v>
      </c>
      <c r="I917" s="25">
        <f t="shared" si="20"/>
        <v>8940626</v>
      </c>
      <c r="L917" s="83">
        <v>79.8</v>
      </c>
      <c r="M917" s="83"/>
      <c r="N917" s="87">
        <f>A!$F917*0.0935</f>
        <v>34413.61</v>
      </c>
      <c r="O917" s="1">
        <v>34414</v>
      </c>
      <c r="P917" s="83">
        <f t="shared" si="19"/>
        <v>75.869882908345915</v>
      </c>
      <c r="Q917" s="1">
        <v>876003</v>
      </c>
      <c r="X917" s="85">
        <f>A!N917-O917</f>
        <v>-0.38999999999941792</v>
      </c>
      <c r="Y917" s="86"/>
    </row>
    <row r="918" spans="1:25" ht="12.5" x14ac:dyDescent="0.25">
      <c r="A918" s="9">
        <v>41076</v>
      </c>
      <c r="B918" s="93">
        <v>1509</v>
      </c>
      <c r="C918" s="87"/>
      <c r="F918" s="87">
        <v>372167</v>
      </c>
      <c r="G918" s="25">
        <f>IF(A!B918&gt;0,G917+A!B918," ")</f>
        <v>35298</v>
      </c>
      <c r="H918" s="1">
        <v>35300</v>
      </c>
      <c r="I918" s="25">
        <f t="shared" si="20"/>
        <v>9312793</v>
      </c>
      <c r="L918" s="83">
        <v>80.8</v>
      </c>
      <c r="M918" s="83"/>
      <c r="N918" s="87">
        <f>A!$F918*0.0935</f>
        <v>34797.614500000003</v>
      </c>
      <c r="O918" s="1">
        <v>34817</v>
      </c>
      <c r="P918" s="83">
        <f t="shared" si="19"/>
        <v>76.758345824951462</v>
      </c>
      <c r="Q918" s="1">
        <v>912467</v>
      </c>
      <c r="X918" s="85">
        <f>A!N918-O918</f>
        <v>-19.385499999996682</v>
      </c>
      <c r="Y918" s="86"/>
    </row>
    <row r="919" spans="1:25" ht="12.5" x14ac:dyDescent="0.25">
      <c r="A919" s="9">
        <v>41083</v>
      </c>
      <c r="B919" s="93">
        <v>1405</v>
      </c>
      <c r="C919" s="87"/>
      <c r="F919" s="87">
        <v>375364</v>
      </c>
      <c r="G919" s="25">
        <f>IF(A!B919&gt;0,G918+A!B919," ")</f>
        <v>36703</v>
      </c>
      <c r="H919" s="1">
        <v>36705</v>
      </c>
      <c r="I919" s="25">
        <f t="shared" si="20"/>
        <v>9688157</v>
      </c>
      <c r="L919" s="83">
        <v>81.5</v>
      </c>
      <c r="M919" s="83"/>
      <c r="N919" s="87">
        <f>A!$F919*0.0935</f>
        <v>35096.534</v>
      </c>
      <c r="O919" s="1">
        <v>32244</v>
      </c>
      <c r="P919" s="83">
        <f t="shared" si="19"/>
        <v>71.085851818931403</v>
      </c>
      <c r="Q919" s="1">
        <v>349246</v>
      </c>
      <c r="X919" s="85">
        <f>A!N919-O919</f>
        <v>2852.5339999999997</v>
      </c>
      <c r="Y919" s="86"/>
    </row>
    <row r="920" spans="1:25" ht="12.5" x14ac:dyDescent="0.25">
      <c r="A920" s="9">
        <v>41090</v>
      </c>
      <c r="B920" s="93">
        <v>1249</v>
      </c>
      <c r="C920" s="87"/>
      <c r="F920" s="87">
        <v>349288</v>
      </c>
      <c r="G920" s="25">
        <f>IF(A!B920&gt;0,G919+A!B920," ")</f>
        <v>37952</v>
      </c>
      <c r="H920" s="1">
        <v>37955</v>
      </c>
      <c r="I920" s="25">
        <f t="shared" si="20"/>
        <v>10037445</v>
      </c>
      <c r="L920" s="83">
        <v>76.3</v>
      </c>
      <c r="M920" s="83"/>
      <c r="N920" s="87">
        <f>A!$F920*0.0935</f>
        <v>32658.428</v>
      </c>
      <c r="O920" s="1">
        <v>32658</v>
      </c>
      <c r="P920" s="83">
        <f t="shared" si="19"/>
        <v>71.998565584377303</v>
      </c>
      <c r="Q920" s="1">
        <v>983469</v>
      </c>
      <c r="X920" s="85">
        <f>A!N920-O920</f>
        <v>0.42799999999988358</v>
      </c>
      <c r="Y920" s="86"/>
    </row>
    <row r="921" spans="1:25" ht="12.5" x14ac:dyDescent="0.25">
      <c r="A921" s="9">
        <v>41097</v>
      </c>
      <c r="B921" s="93">
        <v>1189</v>
      </c>
      <c r="C921" s="87"/>
      <c r="F921" s="87">
        <v>323205</v>
      </c>
      <c r="G921" s="25">
        <f>IF(A!B921&gt;0,G920+A!B921," ")</f>
        <v>39141</v>
      </c>
      <c r="H921" s="1">
        <v>39145</v>
      </c>
      <c r="I921" s="25">
        <f t="shared" si="20"/>
        <v>10360650</v>
      </c>
      <c r="L921" s="83">
        <v>71.3</v>
      </c>
      <c r="M921" s="83"/>
      <c r="N921" s="87">
        <f>A!$F921*0.0935</f>
        <v>30219.6675</v>
      </c>
      <c r="O921" s="1">
        <v>31498</v>
      </c>
      <c r="P921" s="83">
        <f t="shared" ref="P921:P984" si="21">(O921*2204.62262185)/1000000</f>
        <v>69.441203343031304</v>
      </c>
      <c r="Q921" s="1">
        <v>977412</v>
      </c>
      <c r="X921" s="85">
        <f>A!N921-O921</f>
        <v>-1278.3325000000004</v>
      </c>
      <c r="Y921" s="86"/>
    </row>
    <row r="922" spans="1:25" ht="12.5" x14ac:dyDescent="0.25">
      <c r="A922" s="9">
        <v>41104</v>
      </c>
      <c r="B922" s="93">
        <v>1388</v>
      </c>
      <c r="C922" s="87"/>
      <c r="F922" s="87">
        <v>383327</v>
      </c>
      <c r="G922" s="25">
        <f>IF(A!B922&gt;0,G921+A!B922," ")</f>
        <v>40529</v>
      </c>
      <c r="H922" s="1">
        <v>40576</v>
      </c>
      <c r="I922" s="25">
        <f t="shared" si="20"/>
        <v>10743977</v>
      </c>
      <c r="L922" s="83">
        <v>82.8</v>
      </c>
      <c r="M922" s="83"/>
      <c r="N922" s="87">
        <f>A!$F922*0.0935</f>
        <v>35841.074500000002</v>
      </c>
      <c r="O922" s="1">
        <v>35841</v>
      </c>
      <c r="P922" s="83">
        <f t="shared" si="21"/>
        <v>79.015879389725853</v>
      </c>
      <c r="Q922" s="1">
        <v>1009936</v>
      </c>
      <c r="X922" s="85">
        <f>A!N922-O922</f>
        <v>7.4500000002444722E-2</v>
      </c>
      <c r="Y922" s="86"/>
    </row>
    <row r="923" spans="1:25" ht="12.5" x14ac:dyDescent="0.25">
      <c r="A923" s="9">
        <v>41111</v>
      </c>
      <c r="B923" s="93">
        <v>1584</v>
      </c>
      <c r="C923" s="87"/>
      <c r="F923" s="87">
        <v>376079</v>
      </c>
      <c r="G923" s="25">
        <f>IF(A!B923&gt;0,G922+A!B923," ")</f>
        <v>42113</v>
      </c>
      <c r="H923" s="1">
        <v>42134</v>
      </c>
      <c r="I923" s="25">
        <f t="shared" si="20"/>
        <v>11120056</v>
      </c>
      <c r="L923" s="83">
        <v>77.400000000000006</v>
      </c>
      <c r="M923" s="83"/>
      <c r="N923" s="87">
        <f>A!$F923*0.0935</f>
        <v>35163.386500000001</v>
      </c>
      <c r="O923" s="1">
        <v>33471</v>
      </c>
      <c r="P923" s="83">
        <f t="shared" si="21"/>
        <v>73.790923775941351</v>
      </c>
      <c r="Q923" s="1">
        <v>1089543</v>
      </c>
      <c r="X923" s="85">
        <f>A!N923-O923</f>
        <v>1692.3865000000005</v>
      </c>
      <c r="Y923" s="86"/>
    </row>
    <row r="924" spans="1:25" ht="12.5" x14ac:dyDescent="0.25">
      <c r="A924" s="9">
        <v>41118</v>
      </c>
      <c r="B924" s="93">
        <v>1560</v>
      </c>
      <c r="C924" s="87"/>
      <c r="F924" s="87">
        <v>371292</v>
      </c>
      <c r="G924" s="25">
        <f>IF(A!B924&gt;0,G923+A!B924," ")</f>
        <v>43673</v>
      </c>
      <c r="H924" s="1">
        <v>43685</v>
      </c>
      <c r="I924" s="25">
        <f t="shared" si="20"/>
        <v>11491348</v>
      </c>
      <c r="L924" s="83">
        <v>78.5</v>
      </c>
      <c r="M924" s="83"/>
      <c r="N924" s="87">
        <f>A!$F924*0.0935</f>
        <v>34715.802000000003</v>
      </c>
      <c r="O924" s="1">
        <v>34716</v>
      </c>
      <c r="P924" s="83">
        <f t="shared" si="21"/>
        <v>76.535678940144592</v>
      </c>
      <c r="Q924" s="1">
        <v>1125922</v>
      </c>
      <c r="X924" s="85">
        <f>A!N924-O924</f>
        <v>-0.19799999999668216</v>
      </c>
      <c r="Y924" s="86"/>
    </row>
    <row r="925" spans="1:25" ht="12.5" x14ac:dyDescent="0.25">
      <c r="A925" s="9">
        <v>41125</v>
      </c>
      <c r="B925" s="93">
        <v>1644</v>
      </c>
      <c r="C925" s="87"/>
      <c r="F925" s="87">
        <v>373263</v>
      </c>
      <c r="G925" s="25">
        <f>IF(A!B925&gt;0,G924+A!B925," ")</f>
        <v>45317</v>
      </c>
      <c r="H925" s="1">
        <v>45364</v>
      </c>
      <c r="I925" s="25">
        <f t="shared" si="20"/>
        <v>11864611</v>
      </c>
      <c r="L925" s="83">
        <v>80.2</v>
      </c>
      <c r="M925" s="83"/>
      <c r="N925" s="87">
        <f>A!$F925*0.0935</f>
        <v>34900.090499999998</v>
      </c>
      <c r="O925" s="1">
        <v>34709</v>
      </c>
      <c r="P925" s="83">
        <f t="shared" si="21"/>
        <v>76.520246581791653</v>
      </c>
      <c r="Q925" s="1">
        <v>1113430</v>
      </c>
      <c r="X925" s="85">
        <f>A!N925-O925</f>
        <v>191.09049999999843</v>
      </c>
      <c r="Y925" s="86"/>
    </row>
    <row r="926" spans="1:25" ht="12.5" x14ac:dyDescent="0.25">
      <c r="A926" s="9">
        <v>41132</v>
      </c>
      <c r="B926" s="93">
        <v>1459</v>
      </c>
      <c r="C926" s="87"/>
      <c r="F926" s="87">
        <v>354259</v>
      </c>
      <c r="G926" s="25">
        <f>IF(A!B926&gt;0,G925+A!B926," ")</f>
        <v>46776</v>
      </c>
      <c r="H926" s="1">
        <v>46830</v>
      </c>
      <c r="I926" s="25">
        <f t="shared" si="20"/>
        <v>12218870</v>
      </c>
      <c r="L926" s="83">
        <v>76</v>
      </c>
      <c r="M926" s="83"/>
      <c r="N926" s="87">
        <f>A!$F926*0.0935</f>
        <v>33123.216500000002</v>
      </c>
      <c r="O926" s="1">
        <v>33123</v>
      </c>
      <c r="P926" s="83">
        <f t="shared" si="21"/>
        <v>73.023715103537555</v>
      </c>
      <c r="Q926" s="1">
        <v>1146800</v>
      </c>
      <c r="X926" s="85">
        <f>A!N926-O926</f>
        <v>0.2165000000022701</v>
      </c>
      <c r="Y926" s="86"/>
    </row>
    <row r="927" spans="1:25" ht="12.5" x14ac:dyDescent="0.25">
      <c r="A927" s="9">
        <v>41139</v>
      </c>
      <c r="B927" s="93">
        <v>1508</v>
      </c>
      <c r="C927" s="87"/>
      <c r="F927" s="87">
        <v>385945</v>
      </c>
      <c r="G927" s="25">
        <f>IF(A!B927&gt;0,G926+A!B927," ")</f>
        <v>48284</v>
      </c>
      <c r="H927" s="1">
        <v>48303</v>
      </c>
      <c r="I927" s="25">
        <f t="shared" si="20"/>
        <v>12604815</v>
      </c>
      <c r="L927" s="83">
        <v>83.8</v>
      </c>
      <c r="M927" s="83"/>
      <c r="N927" s="87">
        <f>A!$F927*0.0935</f>
        <v>36085.857499999998</v>
      </c>
      <c r="O927" s="1">
        <v>36086</v>
      </c>
      <c r="P927" s="83">
        <f t="shared" si="21"/>
        <v>79.556011932079102</v>
      </c>
      <c r="Q927" s="1">
        <v>1183178</v>
      </c>
      <c r="X927" s="85">
        <f>A!N927-O927</f>
        <v>-0.14250000000174623</v>
      </c>
      <c r="Y927" s="86"/>
    </row>
    <row r="928" spans="1:25" ht="12.5" x14ac:dyDescent="0.25">
      <c r="A928" s="9">
        <v>41146</v>
      </c>
      <c r="B928" s="93">
        <v>1700</v>
      </c>
      <c r="C928" s="87"/>
      <c r="F928" s="87">
        <v>393345</v>
      </c>
      <c r="G928" s="25">
        <f>IF(A!B928&gt;0,G927+A!B928," ")</f>
        <v>49984</v>
      </c>
      <c r="H928" s="1">
        <v>48387</v>
      </c>
      <c r="I928" s="25">
        <f t="shared" si="20"/>
        <v>12998160</v>
      </c>
      <c r="L928" s="83">
        <v>83.5</v>
      </c>
      <c r="M928" s="83"/>
      <c r="N928" s="87">
        <f>A!$F928*0.0935</f>
        <v>36777.7575</v>
      </c>
      <c r="O928" s="1">
        <v>36776</v>
      </c>
      <c r="P928" s="83">
        <f t="shared" si="21"/>
        <v>81.077201541155603</v>
      </c>
      <c r="Q928" s="1">
        <v>1220120</v>
      </c>
      <c r="X928" s="85">
        <f>A!N928-O928</f>
        <v>1.757499999999709</v>
      </c>
      <c r="Y928" s="86"/>
    </row>
    <row r="929" spans="1:25" ht="12.5" x14ac:dyDescent="0.25">
      <c r="A929" s="9">
        <v>41153</v>
      </c>
      <c r="B929" s="93">
        <v>1728</v>
      </c>
      <c r="C929" s="87"/>
      <c r="F929" s="87">
        <v>411708</v>
      </c>
      <c r="G929" s="25">
        <f>IF(A!B929&gt;0,G928+A!B929," ")</f>
        <v>51712</v>
      </c>
      <c r="H929" s="1">
        <v>51886</v>
      </c>
      <c r="I929" s="25">
        <f t="shared" si="20"/>
        <v>13409868</v>
      </c>
      <c r="L929" s="83">
        <v>90.2</v>
      </c>
      <c r="M929" s="83"/>
      <c r="N929" s="87">
        <f>A!$F929*0.0935</f>
        <v>38494.697999999997</v>
      </c>
      <c r="O929" s="1">
        <v>38495</v>
      </c>
      <c r="P929" s="83">
        <f t="shared" si="21"/>
        <v>84.866947828115741</v>
      </c>
      <c r="Q929" s="1">
        <v>1258848</v>
      </c>
      <c r="X929" s="85">
        <f>A!N929-O929</f>
        <v>-0.30200000000331784</v>
      </c>
      <c r="Y929" s="86"/>
    </row>
    <row r="930" spans="1:25" ht="12.5" x14ac:dyDescent="0.25">
      <c r="A930" s="9">
        <v>41160</v>
      </c>
      <c r="B930" s="93">
        <v>1180</v>
      </c>
      <c r="C930" s="87"/>
      <c r="F930" s="87">
        <v>353697</v>
      </c>
      <c r="G930" s="25">
        <f>IF(A!B930&gt;0,G929+A!B930," ")</f>
        <v>52892</v>
      </c>
      <c r="H930" s="1">
        <v>53065</v>
      </c>
      <c r="I930" s="25">
        <f t="shared" si="20"/>
        <v>13763565</v>
      </c>
      <c r="L930" s="83">
        <v>72.7</v>
      </c>
      <c r="M930" s="83"/>
      <c r="N930" s="87">
        <f>A!$F930*0.0935</f>
        <v>33070.669499999996</v>
      </c>
      <c r="O930" s="1">
        <v>33071</v>
      </c>
      <c r="P930" s="83">
        <f t="shared" si="21"/>
        <v>72.909074727201357</v>
      </c>
      <c r="Q930" s="1">
        <v>1292030</v>
      </c>
      <c r="X930" s="85">
        <f>A!N930-O930</f>
        <v>-0.33050000000366708</v>
      </c>
      <c r="Y930" s="86"/>
    </row>
    <row r="931" spans="1:25" ht="12.5" x14ac:dyDescent="0.25">
      <c r="A931" s="9">
        <v>41167</v>
      </c>
      <c r="B931" s="93">
        <v>1515</v>
      </c>
      <c r="C931" s="87"/>
      <c r="F931" s="87">
        <v>421400</v>
      </c>
      <c r="G931" s="25">
        <f>IF(A!B931&gt;0,G930+A!B931," ")</f>
        <v>54407</v>
      </c>
      <c r="H931" s="1">
        <v>54526</v>
      </c>
      <c r="I931" s="25">
        <f t="shared" si="20"/>
        <v>14184965</v>
      </c>
      <c r="L931" s="83">
        <v>92</v>
      </c>
      <c r="M931" s="83"/>
      <c r="N931" s="87">
        <f>A!$F931*0.0935</f>
        <v>39400.9</v>
      </c>
      <c r="O931" s="1">
        <v>39400</v>
      </c>
      <c r="P931" s="83">
        <f t="shared" si="21"/>
        <v>86.862131300889999</v>
      </c>
      <c r="Q931" s="1">
        <v>1331604</v>
      </c>
      <c r="X931" s="85">
        <f>A!N931-O931</f>
        <v>0.90000000000145519</v>
      </c>
      <c r="Y931" s="86"/>
    </row>
    <row r="932" spans="1:25" ht="12.5" x14ac:dyDescent="0.25">
      <c r="A932" s="9">
        <v>41174</v>
      </c>
      <c r="B932" s="93">
        <v>1575</v>
      </c>
      <c r="C932" s="87"/>
      <c r="F932" s="87">
        <v>424165</v>
      </c>
      <c r="G932" s="25">
        <f>IF(A!B932&gt;0,G931+A!B932," ")</f>
        <v>55982</v>
      </c>
      <c r="H932" s="1">
        <v>56101</v>
      </c>
      <c r="I932" s="25">
        <f t="shared" si="20"/>
        <v>14609130</v>
      </c>
      <c r="L932" s="83">
        <v>92.8</v>
      </c>
      <c r="M932" s="83"/>
      <c r="N932" s="87">
        <f>A!$F932*0.0935</f>
        <v>39659.427499999998</v>
      </c>
      <c r="O932" s="1">
        <v>39659</v>
      </c>
      <c r="P932" s="83">
        <f t="shared" si="21"/>
        <v>87.433128559949154</v>
      </c>
      <c r="Q932" s="1">
        <v>1371554</v>
      </c>
      <c r="X932" s="85">
        <f>A!N932-O932</f>
        <v>0.42749999999796273</v>
      </c>
      <c r="Y932" s="86"/>
    </row>
    <row r="933" spans="1:25" ht="12.5" x14ac:dyDescent="0.25">
      <c r="A933" s="9">
        <v>41181</v>
      </c>
      <c r="B933" s="93">
        <v>1530</v>
      </c>
      <c r="C933" s="87"/>
      <c r="F933" s="87">
        <v>425780</v>
      </c>
      <c r="G933" s="25">
        <f>IF(A!B933&gt;0,G932+A!B933," ")</f>
        <v>57512</v>
      </c>
      <c r="H933" s="1">
        <v>57632</v>
      </c>
      <c r="I933" s="25">
        <f t="shared" si="20"/>
        <v>15034910</v>
      </c>
      <c r="L933" s="83">
        <v>93</v>
      </c>
      <c r="M933" s="83"/>
      <c r="N933" s="87">
        <f>A!$F933*0.0935</f>
        <v>39810.43</v>
      </c>
      <c r="O933" s="1">
        <v>39808</v>
      </c>
      <c r="P933" s="83">
        <f t="shared" si="21"/>
        <v>87.761617330604807</v>
      </c>
      <c r="Q933" s="1">
        <v>1411504</v>
      </c>
      <c r="X933" s="85">
        <f>A!N933-O933</f>
        <v>2.430000000000291</v>
      </c>
      <c r="Y933" s="86"/>
    </row>
    <row r="934" spans="1:25" ht="12.5" x14ac:dyDescent="0.25">
      <c r="A934" s="9">
        <v>41188</v>
      </c>
      <c r="B934" s="93">
        <v>1519</v>
      </c>
      <c r="C934" s="87"/>
      <c r="F934" s="87">
        <v>415735</v>
      </c>
      <c r="G934" s="25">
        <f>IF(A!B934&gt;0,G933+A!B934," ")</f>
        <v>59031</v>
      </c>
      <c r="H934" s="1">
        <v>59154</v>
      </c>
      <c r="I934" s="25">
        <f t="shared" si="20"/>
        <v>15450645</v>
      </c>
      <c r="L934" s="83">
        <v>91.8</v>
      </c>
      <c r="M934" s="83"/>
      <c r="N934" s="87">
        <f>A!$F934*0.0935</f>
        <v>38871.222500000003</v>
      </c>
      <c r="O934" s="1">
        <v>38664</v>
      </c>
      <c r="P934" s="83">
        <f t="shared" si="21"/>
        <v>85.239529051208407</v>
      </c>
      <c r="Q934" s="1">
        <v>1450420</v>
      </c>
      <c r="X934" s="85">
        <f>A!N934-O934</f>
        <v>207.22250000000349</v>
      </c>
      <c r="Y934" s="86"/>
    </row>
    <row r="935" spans="1:25" ht="12.5" x14ac:dyDescent="0.25">
      <c r="A935" s="9">
        <v>41195</v>
      </c>
      <c r="B935" s="93">
        <v>1334</v>
      </c>
      <c r="C935" s="87"/>
      <c r="F935" s="87">
        <v>357912</v>
      </c>
      <c r="G935" s="25">
        <f>IF(A!B935&gt;0,G934+A!B935," ")</f>
        <v>60365</v>
      </c>
      <c r="H935" s="1">
        <v>60514</v>
      </c>
      <c r="I935" s="25">
        <f t="shared" si="20"/>
        <v>15808557</v>
      </c>
      <c r="L935" s="83">
        <v>81.3</v>
      </c>
      <c r="M935" s="83"/>
      <c r="N935" s="87">
        <f>A!$F935*0.0935</f>
        <v>33464.771999999997</v>
      </c>
      <c r="O935" s="1">
        <v>33131</v>
      </c>
      <c r="P935" s="83">
        <f t="shared" si="21"/>
        <v>73.041352084512354</v>
      </c>
      <c r="Q935" s="1">
        <v>1487362</v>
      </c>
      <c r="X935" s="85">
        <f>A!N935-O935</f>
        <v>333.77199999999721</v>
      </c>
      <c r="Y935" s="86"/>
    </row>
    <row r="936" spans="1:25" ht="12.5" x14ac:dyDescent="0.25">
      <c r="A936" s="9">
        <v>41202</v>
      </c>
      <c r="B936" s="93">
        <v>1562</v>
      </c>
      <c r="C936" s="87"/>
      <c r="F936" s="87">
        <v>425292</v>
      </c>
      <c r="G936" s="25">
        <f>IF(A!B936&gt;0,G935+A!B936," ")</f>
        <v>61927</v>
      </c>
      <c r="H936" s="1">
        <v>62031</v>
      </c>
      <c r="I936" s="25">
        <f t="shared" si="20"/>
        <v>16233849</v>
      </c>
      <c r="L936" s="83">
        <v>92.1</v>
      </c>
      <c r="M936" s="83"/>
      <c r="N936" s="87">
        <f>A!$F936*0.0935</f>
        <v>39764.802000000003</v>
      </c>
      <c r="O936" s="1">
        <v>39765</v>
      </c>
      <c r="P936" s="83">
        <f t="shared" si="21"/>
        <v>87.666818557865241</v>
      </c>
      <c r="Q936" s="1">
        <v>1525996</v>
      </c>
      <c r="X936" s="85">
        <f>A!N936-O936</f>
        <v>-0.19799999999668216</v>
      </c>
      <c r="Y936" s="86"/>
    </row>
    <row r="937" spans="1:25" ht="12.5" x14ac:dyDescent="0.25">
      <c r="A937" s="9">
        <v>41209</v>
      </c>
      <c r="B937" s="93">
        <v>1739</v>
      </c>
      <c r="C937" s="1"/>
      <c r="F937" s="1">
        <v>429729</v>
      </c>
      <c r="G937" s="25">
        <f>IF(A!B937&gt;0,G936+A!B937," ")</f>
        <v>63666</v>
      </c>
      <c r="H937" s="1">
        <v>63776</v>
      </c>
      <c r="I937" s="25">
        <f t="shared" si="20"/>
        <v>16663578</v>
      </c>
      <c r="L937" s="83">
        <v>92.1</v>
      </c>
      <c r="M937" s="83"/>
      <c r="N937" s="87">
        <f>A!$F937*0.0935</f>
        <v>40179.661500000002</v>
      </c>
      <c r="O937" s="1">
        <v>40186</v>
      </c>
      <c r="P937" s="83">
        <f t="shared" si="21"/>
        <v>88.594964681664109</v>
      </c>
      <c r="Q937" s="1">
        <v>1566416</v>
      </c>
      <c r="X937" s="85">
        <f>A!N937-O937</f>
        <v>-6.3384999999980209</v>
      </c>
      <c r="Y937" s="86"/>
    </row>
    <row r="938" spans="1:25" ht="12.5" x14ac:dyDescent="0.25">
      <c r="A938" s="9">
        <v>41216</v>
      </c>
      <c r="B938" s="93">
        <v>1505</v>
      </c>
      <c r="C938" s="1"/>
      <c r="F938" s="1">
        <v>426193</v>
      </c>
      <c r="G938" s="25">
        <f>IF(A!B938&gt;0,G937+A!B938," ")</f>
        <v>65171</v>
      </c>
      <c r="H938" s="1">
        <v>65280</v>
      </c>
      <c r="I938" s="25">
        <f t="shared" si="20"/>
        <v>17089771</v>
      </c>
      <c r="L938" s="83">
        <v>91.8</v>
      </c>
      <c r="M938" s="83"/>
      <c r="N938" s="87">
        <f>A!$F938*0.0935</f>
        <v>39849.0455</v>
      </c>
      <c r="O938" s="1">
        <v>39849</v>
      </c>
      <c r="P938" s="83">
        <f t="shared" si="21"/>
        <v>87.852006858100651</v>
      </c>
      <c r="Q938" s="1">
        <v>1606460</v>
      </c>
      <c r="X938" s="85">
        <f>A!N938-O938</f>
        <v>4.5500000000174623E-2</v>
      </c>
      <c r="Y938" s="86"/>
    </row>
    <row r="939" spans="1:25" ht="12.5" x14ac:dyDescent="0.25">
      <c r="A939" s="9">
        <v>41223</v>
      </c>
      <c r="B939" s="93">
        <v>1629</v>
      </c>
      <c r="C939" s="1"/>
      <c r="F939" s="1">
        <v>429306</v>
      </c>
      <c r="G939" s="25">
        <f>IF(A!B939&gt;0,G938+A!B939," ")</f>
        <v>66800</v>
      </c>
      <c r="H939" s="1">
        <v>66910</v>
      </c>
      <c r="I939" s="25">
        <f t="shared" si="20"/>
        <v>17519077</v>
      </c>
      <c r="L939" s="83">
        <v>93.5</v>
      </c>
      <c r="M939" s="83"/>
      <c r="N939" s="87">
        <f>A!$F939*0.0935</f>
        <v>40140.110999999997</v>
      </c>
      <c r="O939" s="1">
        <v>40140</v>
      </c>
      <c r="P939" s="83">
        <f t="shared" si="21"/>
        <v>88.493552041059004</v>
      </c>
      <c r="Q939" s="1">
        <v>1646786</v>
      </c>
      <c r="X939" s="85">
        <f>A!N939-O939</f>
        <v>0.11099999999714782</v>
      </c>
      <c r="Y939" s="86"/>
    </row>
    <row r="940" spans="1:25" ht="12.5" x14ac:dyDescent="0.25">
      <c r="A940" s="9">
        <v>41230</v>
      </c>
      <c r="B940" s="93">
        <v>1501</v>
      </c>
      <c r="C940" s="1"/>
      <c r="F940" s="1">
        <v>409881</v>
      </c>
      <c r="G940" s="25">
        <f>IF(A!B940&gt;0,G939+A!B940," ")</f>
        <v>68301</v>
      </c>
      <c r="H940" s="1">
        <v>68411</v>
      </c>
      <c r="I940" s="25">
        <f t="shared" si="20"/>
        <v>17928958</v>
      </c>
      <c r="L940" s="83">
        <v>89.7</v>
      </c>
      <c r="M940" s="83"/>
      <c r="N940" s="87">
        <f>A!$F940*0.0935</f>
        <v>38323.873500000002</v>
      </c>
      <c r="O940" s="1">
        <v>38324</v>
      </c>
      <c r="P940" s="83">
        <f t="shared" si="21"/>
        <v>84.489957359779396</v>
      </c>
      <c r="Q940" s="1">
        <v>1735527</v>
      </c>
      <c r="X940" s="85">
        <f>A!N940-O940</f>
        <v>-0.1264999999984866</v>
      </c>
      <c r="Y940" s="86"/>
    </row>
    <row r="941" spans="1:25" ht="12.5" x14ac:dyDescent="0.25">
      <c r="A941" s="9">
        <v>41237</v>
      </c>
      <c r="B941" s="93">
        <v>1803</v>
      </c>
      <c r="C941" s="1"/>
      <c r="F941" s="1">
        <v>427424</v>
      </c>
      <c r="G941" s="25">
        <f>IF(A!B941&gt;0,G940+A!B941," ")</f>
        <v>70104</v>
      </c>
      <c r="H941" s="1">
        <v>70214</v>
      </c>
      <c r="I941" s="25">
        <f t="shared" si="20"/>
        <v>18356382</v>
      </c>
      <c r="L941" s="83">
        <v>92</v>
      </c>
      <c r="M941" s="83"/>
      <c r="N941" s="87">
        <f>A!$F941*0.0935</f>
        <v>39964.144</v>
      </c>
      <c r="O941" s="1">
        <v>39995</v>
      </c>
      <c r="P941" s="83">
        <f t="shared" si="21"/>
        <v>88.173881760890751</v>
      </c>
      <c r="Q941" s="1">
        <v>1776861</v>
      </c>
      <c r="X941" s="85">
        <f>A!N941-O941</f>
        <v>-30.855999999999767</v>
      </c>
      <c r="Y941" s="86"/>
    </row>
    <row r="942" spans="1:25" ht="12.5" x14ac:dyDescent="0.25">
      <c r="A942" s="9">
        <v>41244</v>
      </c>
      <c r="B942" s="93">
        <v>1483</v>
      </c>
      <c r="C942" s="1"/>
      <c r="F942" s="1">
        <v>425297</v>
      </c>
      <c r="G942" s="25">
        <f>IF(A!B942&gt;0,G941+A!B942," ")</f>
        <v>71587</v>
      </c>
      <c r="H942" s="1">
        <v>71694</v>
      </c>
      <c r="I942" s="25">
        <f t="shared" si="20"/>
        <v>18781679</v>
      </c>
      <c r="L942" s="83">
        <v>93.5</v>
      </c>
      <c r="M942" s="83"/>
      <c r="N942" s="87">
        <f>A!$F942*0.0935</f>
        <v>39765.269500000002</v>
      </c>
      <c r="O942" s="1">
        <v>39765</v>
      </c>
      <c r="P942" s="83">
        <f t="shared" si="21"/>
        <v>87.666818557865241</v>
      </c>
      <c r="Q942" s="1">
        <v>1818098</v>
      </c>
      <c r="X942" s="85">
        <f>A!N942-O942</f>
        <v>0.26950000000215368</v>
      </c>
      <c r="Y942" s="86"/>
    </row>
    <row r="943" spans="1:25" ht="12.5" x14ac:dyDescent="0.25">
      <c r="A943" s="9">
        <v>41251</v>
      </c>
      <c r="B943" s="93">
        <v>1623</v>
      </c>
      <c r="C943" s="1"/>
      <c r="F943" s="1">
        <v>430105</v>
      </c>
      <c r="G943" s="25">
        <f>IF(A!B943&gt;0,G942+A!B943," ")</f>
        <v>73210</v>
      </c>
      <c r="H943" s="1">
        <v>73320</v>
      </c>
      <c r="I943" s="25">
        <f t="shared" si="20"/>
        <v>19211784</v>
      </c>
      <c r="L943" s="83">
        <v>93.1</v>
      </c>
      <c r="M943" s="83"/>
      <c r="N943" s="87">
        <f>A!$F943*0.0935</f>
        <v>40214.817499999997</v>
      </c>
      <c r="O943" s="1">
        <v>40215</v>
      </c>
      <c r="P943" s="83">
        <f t="shared" si="21"/>
        <v>88.658898737697754</v>
      </c>
      <c r="Q943" s="1">
        <v>1859625</v>
      </c>
      <c r="X943" s="85">
        <f>A!N943-O943</f>
        <v>-0.18250000000261934</v>
      </c>
      <c r="Y943" s="86"/>
    </row>
    <row r="944" spans="1:25" ht="12.5" x14ac:dyDescent="0.25">
      <c r="A944" s="9">
        <v>41258</v>
      </c>
      <c r="B944" s="93">
        <v>1612</v>
      </c>
      <c r="C944" s="1"/>
      <c r="F944" s="1">
        <v>426796</v>
      </c>
      <c r="G944" s="25">
        <f>IF(A!B944&gt;0,G943+A!B944," ")</f>
        <v>74822</v>
      </c>
      <c r="H944" s="1">
        <v>74932</v>
      </c>
      <c r="I944" s="25">
        <f t="shared" si="20"/>
        <v>19638580</v>
      </c>
      <c r="L944" s="83">
        <v>92.5</v>
      </c>
      <c r="M944" s="83"/>
      <c r="N944" s="87">
        <f>A!$F944*0.0935</f>
        <v>39905.425999999999</v>
      </c>
      <c r="O944" s="1">
        <v>39905</v>
      </c>
      <c r="P944" s="83">
        <f t="shared" si="21"/>
        <v>87.975465724924248</v>
      </c>
      <c r="Q944" s="1">
        <v>1901055</v>
      </c>
      <c r="X944" s="85">
        <f>A!N944-O944</f>
        <v>0.42599999999947613</v>
      </c>
      <c r="Y944" s="86"/>
    </row>
    <row r="945" spans="1:25" ht="12.5" x14ac:dyDescent="0.25">
      <c r="A945" s="9">
        <v>41265</v>
      </c>
      <c r="B945" s="93">
        <v>1469</v>
      </c>
      <c r="C945" s="1"/>
      <c r="F945" s="1">
        <v>427542</v>
      </c>
      <c r="G945" s="25">
        <f>IF(A!B945&gt;0,G944+A!B945," ")</f>
        <v>76291</v>
      </c>
      <c r="H945" s="1">
        <v>76481</v>
      </c>
      <c r="I945" s="25">
        <f t="shared" si="20"/>
        <v>20066122</v>
      </c>
      <c r="L945" s="89">
        <v>94.599999999999824</v>
      </c>
      <c r="M945" s="89"/>
      <c r="N945" s="87">
        <f>A!$F945*0.0935</f>
        <v>39975.177000000003</v>
      </c>
      <c r="O945" s="1">
        <v>39975</v>
      </c>
      <c r="P945" s="83">
        <f t="shared" si="21"/>
        <v>88.129789308453752</v>
      </c>
      <c r="Q945" s="1">
        <v>1942389</v>
      </c>
      <c r="X945" s="85">
        <f>A!N945-O945</f>
        <v>0.17700000000331784</v>
      </c>
      <c r="Y945" s="86"/>
    </row>
    <row r="946" spans="1:25" ht="12.5" x14ac:dyDescent="0.25">
      <c r="A946" s="9">
        <v>41272</v>
      </c>
      <c r="B946" s="93">
        <v>839</v>
      </c>
      <c r="C946" s="1"/>
      <c r="F946" s="1">
        <v>237201</v>
      </c>
      <c r="G946" s="25">
        <f>IF(A!B946&gt;0,G945+A!B946," ")</f>
        <v>77130</v>
      </c>
      <c r="H946" s="1">
        <v>77320</v>
      </c>
      <c r="I946" s="25">
        <f t="shared" si="20"/>
        <v>20303323</v>
      </c>
      <c r="L946" s="83">
        <v>53.6</v>
      </c>
      <c r="M946" s="83"/>
      <c r="N946" s="87">
        <f>A!$F946*0.0935</f>
        <v>22178.2935</v>
      </c>
      <c r="O946" s="1">
        <v>22178</v>
      </c>
      <c r="P946" s="83">
        <f t="shared" si="21"/>
        <v>48.894120507389303</v>
      </c>
      <c r="Q946" s="1">
        <v>1965330</v>
      </c>
      <c r="X946" s="85">
        <f>A!N946-O946</f>
        <v>0.29349999999976717</v>
      </c>
      <c r="Y946" s="86"/>
    </row>
    <row r="947" spans="1:25" ht="12.5" x14ac:dyDescent="0.25">
      <c r="A947" s="9">
        <v>41279</v>
      </c>
      <c r="B947" s="93">
        <v>942</v>
      </c>
      <c r="C947" s="1"/>
      <c r="F947" s="1">
        <v>302758</v>
      </c>
      <c r="G947" s="96">
        <f>B947</f>
        <v>942</v>
      </c>
      <c r="I947" s="25">
        <f>F947</f>
        <v>302758</v>
      </c>
      <c r="L947" s="89">
        <v>64.3</v>
      </c>
      <c r="M947" s="89"/>
      <c r="N947" s="87">
        <f>A!$F947*0.0935</f>
        <v>28307.873</v>
      </c>
      <c r="O947" s="1">
        <v>28308</v>
      </c>
      <c r="P947" s="83">
        <f t="shared" si="21"/>
        <v>62.408457179329808</v>
      </c>
      <c r="Q947" s="1">
        <v>29300</v>
      </c>
      <c r="X947" s="85">
        <f>A!N947-O947</f>
        <v>-0.12700000000040745</v>
      </c>
      <c r="Y947" s="86"/>
    </row>
    <row r="948" spans="1:25" ht="12.5" x14ac:dyDescent="0.25">
      <c r="A948" s="9">
        <v>41286</v>
      </c>
      <c r="B948" s="93">
        <v>2018</v>
      </c>
      <c r="C948" s="1"/>
      <c r="F948" s="1">
        <v>413168</v>
      </c>
      <c r="G948" s="25">
        <f>IF(A!B948&gt;0,G947+A!B948," ")</f>
        <v>2960</v>
      </c>
      <c r="I948" s="25">
        <f t="shared" ref="I948:I998" si="22">IF(F948&gt;0,I947+F948," ")</f>
        <v>715926</v>
      </c>
      <c r="L948" s="83">
        <v>91.3</v>
      </c>
      <c r="M948" s="83"/>
      <c r="N948" s="87">
        <f>A!$F948*0.0935</f>
        <v>38631.207999999999</v>
      </c>
      <c r="O948" s="1">
        <v>38631</v>
      </c>
      <c r="P948" s="83">
        <f t="shared" si="21"/>
        <v>85.166776504687348</v>
      </c>
      <c r="Q948" s="1">
        <v>69309</v>
      </c>
      <c r="X948" s="85">
        <f>A!N948-O948</f>
        <v>0.20799999999871943</v>
      </c>
      <c r="Y948" s="86"/>
    </row>
    <row r="949" spans="1:25" ht="12.5" x14ac:dyDescent="0.25">
      <c r="A949" s="9">
        <v>41293</v>
      </c>
      <c r="B949" s="93">
        <v>1579</v>
      </c>
      <c r="C949" s="1"/>
      <c r="F949" s="1">
        <v>425742</v>
      </c>
      <c r="G949" s="25">
        <f>IF(A!B949&gt;0,G948+A!B949," ")</f>
        <v>4539</v>
      </c>
      <c r="I949" s="25">
        <f t="shared" si="22"/>
        <v>1141668</v>
      </c>
      <c r="L949" s="83">
        <v>93.6</v>
      </c>
      <c r="M949" s="83"/>
      <c r="N949" s="87">
        <f>A!$F949*0.0935</f>
        <v>39806.877</v>
      </c>
      <c r="O949" s="1">
        <v>39807</v>
      </c>
      <c r="P949" s="83">
        <f t="shared" si="21"/>
        <v>87.75941270798296</v>
      </c>
      <c r="Q949" s="1">
        <v>110546</v>
      </c>
      <c r="X949" s="85">
        <f>A!N949-O949</f>
        <v>-0.12299999999959255</v>
      </c>
      <c r="Y949" s="86"/>
    </row>
    <row r="950" spans="1:25" ht="12.5" x14ac:dyDescent="0.25">
      <c r="A950" s="9">
        <v>41300</v>
      </c>
      <c r="B950" s="93">
        <v>1449</v>
      </c>
      <c r="C950" s="1"/>
      <c r="F950" s="1">
        <v>414239</v>
      </c>
      <c r="G950" s="25">
        <f>IF(A!B950&gt;0,G949+A!B950," ")</f>
        <v>5988</v>
      </c>
      <c r="I950" s="25">
        <f t="shared" si="22"/>
        <v>1555907</v>
      </c>
      <c r="L950" s="83">
        <v>91.7</v>
      </c>
      <c r="M950" s="83"/>
      <c r="N950" s="87">
        <f>A!$F950*0.0935</f>
        <v>38731.3465</v>
      </c>
      <c r="O950" s="1">
        <v>38731</v>
      </c>
      <c r="P950" s="83">
        <f t="shared" si="21"/>
        <v>85.387238766872343</v>
      </c>
      <c r="Q950" s="1">
        <v>151243</v>
      </c>
      <c r="X950" s="85">
        <f>A!N950-O950</f>
        <v>0.34649999999965075</v>
      </c>
      <c r="Y950" s="86"/>
    </row>
    <row r="951" spans="1:25" ht="12.5" x14ac:dyDescent="0.25">
      <c r="A951" s="9">
        <v>41307</v>
      </c>
      <c r="B951" s="93">
        <v>1432</v>
      </c>
      <c r="C951" s="1"/>
      <c r="F951" s="1">
        <v>401928</v>
      </c>
      <c r="G951" s="25">
        <f>IF(A!B951&gt;0,G950+A!B951," ")</f>
        <v>7420</v>
      </c>
      <c r="I951" s="25">
        <f t="shared" si="22"/>
        <v>1957835</v>
      </c>
      <c r="L951" s="83">
        <v>87.8</v>
      </c>
      <c r="M951" s="83"/>
      <c r="N951" s="87">
        <f>A!$F951*0.0935</f>
        <v>37580.267999999996</v>
      </c>
      <c r="O951" s="1">
        <v>37580</v>
      </c>
      <c r="P951" s="83">
        <f t="shared" si="21"/>
        <v>82.849718129123005</v>
      </c>
      <c r="Q951" s="1">
        <v>190281</v>
      </c>
      <c r="X951" s="85">
        <f>A!N951-O951</f>
        <v>0.26799999999639113</v>
      </c>
      <c r="Y951" s="86"/>
    </row>
    <row r="952" spans="1:25" ht="12.5" x14ac:dyDescent="0.25">
      <c r="A952" s="9">
        <v>41314</v>
      </c>
      <c r="B952" s="93">
        <v>1336</v>
      </c>
      <c r="C952" s="1"/>
      <c r="F952" s="1">
        <v>399794</v>
      </c>
      <c r="G952" s="25">
        <f>IF(A!B952&gt;0,G951+A!B952," ")</f>
        <v>8756</v>
      </c>
      <c r="I952" s="25">
        <f t="shared" si="22"/>
        <v>2357629</v>
      </c>
      <c r="L952" s="83">
        <v>87.9</v>
      </c>
      <c r="M952" s="83"/>
      <c r="N952" s="87">
        <f>A!$F952*0.0935</f>
        <v>37380.739000000001</v>
      </c>
      <c r="O952" s="1">
        <v>37400</v>
      </c>
      <c r="P952" s="83">
        <f t="shared" si="21"/>
        <v>82.45288605719</v>
      </c>
      <c r="Q952" s="1">
        <v>229182</v>
      </c>
      <c r="X952" s="85">
        <f>A!N952-O952</f>
        <v>-19.260999999998603</v>
      </c>
      <c r="Y952" s="86"/>
    </row>
    <row r="953" spans="1:25" ht="12.5" x14ac:dyDescent="0.25">
      <c r="A953" s="9">
        <v>41321</v>
      </c>
      <c r="B953" s="93">
        <v>1336</v>
      </c>
      <c r="C953" s="1"/>
      <c r="F953" s="1">
        <v>391727</v>
      </c>
      <c r="G953" s="25">
        <f>IF(A!B953&gt;0,G952+A!B953," ")</f>
        <v>10092</v>
      </c>
      <c r="H953" s="1">
        <v>10233</v>
      </c>
      <c r="I953" s="25">
        <f t="shared" si="22"/>
        <v>2749356</v>
      </c>
      <c r="L953" s="83">
        <v>85.7</v>
      </c>
      <c r="M953" s="83"/>
      <c r="N953" s="87">
        <f>A!$F953*0.0935</f>
        <v>36626.474499999997</v>
      </c>
      <c r="O953" s="1">
        <v>36626</v>
      </c>
      <c r="P953" s="83">
        <f t="shared" si="21"/>
        <v>80.746508147878117</v>
      </c>
      <c r="Q953" s="1">
        <v>267237</v>
      </c>
      <c r="X953" s="85">
        <f>A!N953-O953</f>
        <v>0.47449999999662396</v>
      </c>
      <c r="Y953" s="86"/>
    </row>
    <row r="954" spans="1:25" ht="12.5" x14ac:dyDescent="0.25">
      <c r="A954" s="9">
        <v>41328</v>
      </c>
      <c r="B954" s="93">
        <v>1477</v>
      </c>
      <c r="C954" s="1"/>
      <c r="F954" s="1">
        <v>382625</v>
      </c>
      <c r="G954" s="25">
        <f>IF(A!B954&gt;0,G953+A!B954," ")</f>
        <v>11569</v>
      </c>
      <c r="H954" s="1">
        <v>11595</v>
      </c>
      <c r="I954" s="25">
        <f t="shared" si="22"/>
        <v>3131981</v>
      </c>
      <c r="L954" s="83">
        <v>83.7</v>
      </c>
      <c r="M954" s="83"/>
      <c r="N954" s="87">
        <f>A!$F954*0.0935</f>
        <v>35775.4375</v>
      </c>
      <c r="O954" s="1">
        <v>35775</v>
      </c>
      <c r="P954" s="83">
        <f t="shared" si="21"/>
        <v>78.870374296683764</v>
      </c>
      <c r="Q954" s="1">
        <v>304428</v>
      </c>
      <c r="X954" s="85">
        <f>A!N954-O954</f>
        <v>0.4375</v>
      </c>
      <c r="Y954" s="86"/>
    </row>
    <row r="955" spans="1:25" ht="12.5" x14ac:dyDescent="0.25">
      <c r="A955" s="9">
        <v>41335</v>
      </c>
      <c r="B955" s="93">
        <v>1400</v>
      </c>
      <c r="C955" s="1"/>
      <c r="F955" s="1">
        <v>407989</v>
      </c>
      <c r="G955" s="25">
        <f>IF(A!B955&gt;0,G954+A!B955," ")</f>
        <v>12969</v>
      </c>
      <c r="H955" s="1">
        <v>13021</v>
      </c>
      <c r="I955" s="25">
        <f t="shared" si="22"/>
        <v>3539970</v>
      </c>
      <c r="L955" s="83">
        <v>88.9</v>
      </c>
      <c r="M955" s="83"/>
      <c r="N955" s="87">
        <f>A!$F955*0.0935</f>
        <v>38146.9715</v>
      </c>
      <c r="O955" s="1">
        <v>38147</v>
      </c>
      <c r="P955" s="83">
        <f t="shared" si="21"/>
        <v>84.099739155711944</v>
      </c>
      <c r="Q955" s="1">
        <v>344185</v>
      </c>
      <c r="X955" s="85">
        <f>A!N955-O955</f>
        <v>-2.8500000000349246E-2</v>
      </c>
      <c r="Y955" s="86"/>
    </row>
    <row r="956" spans="1:25" ht="12.5" x14ac:dyDescent="0.25">
      <c r="A956" s="9">
        <v>41342</v>
      </c>
      <c r="B956" s="93">
        <v>1348</v>
      </c>
      <c r="C956" s="1"/>
      <c r="F956" s="1">
        <v>394887</v>
      </c>
      <c r="G956" s="25">
        <f>IF(A!B956&gt;0,G955+A!B956," ")</f>
        <v>14317</v>
      </c>
      <c r="H956" s="1">
        <v>14370</v>
      </c>
      <c r="I956" s="25">
        <f t="shared" si="22"/>
        <v>3934857</v>
      </c>
      <c r="L956" s="83">
        <v>86.9</v>
      </c>
      <c r="M956" s="83"/>
      <c r="N956" s="87">
        <f>A!$F956*0.0935</f>
        <v>36921.934500000003</v>
      </c>
      <c r="O956" s="1">
        <v>36922</v>
      </c>
      <c r="P956" s="83">
        <f t="shared" si="21"/>
        <v>81.399076443945702</v>
      </c>
      <c r="Q956" s="1">
        <v>382468</v>
      </c>
      <c r="X956" s="85">
        <f>A!N956-O956</f>
        <v>-6.5499999996973202E-2</v>
      </c>
      <c r="Y956" s="86"/>
    </row>
    <row r="957" spans="1:25" ht="12.5" x14ac:dyDescent="0.25">
      <c r="A957" s="9">
        <v>41349</v>
      </c>
      <c r="B957" s="93">
        <v>1590</v>
      </c>
      <c r="C957" s="1"/>
      <c r="F957" s="1">
        <v>397366</v>
      </c>
      <c r="G957" s="25">
        <f>IF(A!B957&gt;0,G956+A!B957," ")</f>
        <v>15907</v>
      </c>
      <c r="H957" s="1">
        <v>15888</v>
      </c>
      <c r="I957" s="25">
        <f t="shared" si="22"/>
        <v>4332223</v>
      </c>
      <c r="L957" s="83">
        <v>87</v>
      </c>
      <c r="M957" s="83"/>
      <c r="N957" s="87">
        <f>A!$F957*0.0935</f>
        <v>37153.720999999998</v>
      </c>
      <c r="O957" s="1">
        <v>37154</v>
      </c>
      <c r="P957" s="83">
        <f t="shared" si="21"/>
        <v>81.910548892214905</v>
      </c>
      <c r="Q957" s="1">
        <v>421092</v>
      </c>
      <c r="X957" s="85">
        <f>A!N957-O957</f>
        <v>-0.2790000000022701</v>
      </c>
      <c r="Y957" s="86"/>
    </row>
    <row r="958" spans="1:25" ht="12.5" x14ac:dyDescent="0.25">
      <c r="A958" s="9">
        <v>41356</v>
      </c>
      <c r="B958" s="93">
        <v>1383</v>
      </c>
      <c r="C958" s="1"/>
      <c r="F958" s="1">
        <v>396201</v>
      </c>
      <c r="G958" s="25">
        <f>IF(A!B958&gt;0,G957+A!B958," ")</f>
        <v>17290</v>
      </c>
      <c r="H958" s="1">
        <v>17322</v>
      </c>
      <c r="I958" s="25">
        <f t="shared" si="22"/>
        <v>4728424</v>
      </c>
      <c r="L958" s="83">
        <v>87.1</v>
      </c>
      <c r="M958" s="83"/>
      <c r="N958" s="87">
        <f>A!$F958*0.0935</f>
        <v>37044.7935</v>
      </c>
      <c r="O958" s="1">
        <v>37042</v>
      </c>
      <c r="P958" s="83">
        <f t="shared" si="21"/>
        <v>81.663631158567696</v>
      </c>
      <c r="Q958" s="1">
        <v>459600</v>
      </c>
      <c r="X958" s="85">
        <f>A!N958-O958</f>
        <v>2.7934999999997672</v>
      </c>
      <c r="Y958" s="86"/>
    </row>
    <row r="959" spans="1:25" ht="12.5" x14ac:dyDescent="0.25">
      <c r="A959" s="9">
        <v>41363</v>
      </c>
      <c r="B959" s="93">
        <v>1301</v>
      </c>
      <c r="C959" s="1"/>
      <c r="F959" s="1">
        <v>370430</v>
      </c>
      <c r="G959" s="25">
        <f>IF(A!B959&gt;0,G958+A!B959," ")</f>
        <v>18591</v>
      </c>
      <c r="H959" s="1">
        <v>18623</v>
      </c>
      <c r="I959" s="25">
        <f t="shared" si="22"/>
        <v>5098854</v>
      </c>
      <c r="L959" s="83">
        <v>83.6</v>
      </c>
      <c r="M959" s="83"/>
      <c r="N959" s="87">
        <f>A!$F959*0.0935</f>
        <v>34635.205000000002</v>
      </c>
      <c r="O959" s="1">
        <v>34635</v>
      </c>
      <c r="P959" s="83">
        <f t="shared" si="21"/>
        <v>76.35710450777475</v>
      </c>
      <c r="Q959" s="1">
        <v>495609</v>
      </c>
      <c r="X959" s="85">
        <f>A!N959-O959</f>
        <v>0.20500000000174623</v>
      </c>
      <c r="Y959" s="86"/>
    </row>
    <row r="960" spans="1:25" ht="12.5" x14ac:dyDescent="0.25">
      <c r="A960" s="9">
        <v>41370</v>
      </c>
      <c r="B960" s="93">
        <v>1411</v>
      </c>
      <c r="C960" s="1"/>
      <c r="F960" s="1">
        <v>368438</v>
      </c>
      <c r="G960" s="25">
        <f>IF(A!B960&gt;0,G959+A!B960," ")</f>
        <v>20002</v>
      </c>
      <c r="H960" s="1">
        <v>20034</v>
      </c>
      <c r="I960" s="25">
        <f t="shared" si="22"/>
        <v>5467292</v>
      </c>
      <c r="L960" s="83">
        <v>79</v>
      </c>
      <c r="M960" s="83"/>
      <c r="N960" s="87">
        <f>A!$F960*0.0935</f>
        <v>34448.953000000001</v>
      </c>
      <c r="O960" s="1">
        <v>33999</v>
      </c>
      <c r="P960" s="83">
        <f t="shared" si="21"/>
        <v>74.954964520278153</v>
      </c>
      <c r="Q960" s="1">
        <v>530906</v>
      </c>
      <c r="X960" s="85">
        <f>A!N960-O960</f>
        <v>449.95300000000134</v>
      </c>
      <c r="Y960" s="86"/>
    </row>
    <row r="961" spans="1:25" ht="12.5" x14ac:dyDescent="0.25">
      <c r="A961" s="9">
        <v>41377</v>
      </c>
      <c r="B961" s="93">
        <v>1589</v>
      </c>
      <c r="C961" s="1"/>
      <c r="F961" s="1">
        <v>385199</v>
      </c>
      <c r="G961" s="25">
        <f>IF(A!B961&gt;0,G960+A!B961," ")</f>
        <v>21591</v>
      </c>
      <c r="H961" s="1">
        <v>21626</v>
      </c>
      <c r="I961" s="25">
        <f t="shared" si="22"/>
        <v>5852491</v>
      </c>
      <c r="L961" s="83">
        <v>83.7</v>
      </c>
      <c r="M961" s="83"/>
      <c r="N961" s="87">
        <f>A!$F961*0.0935</f>
        <v>36016.106500000002</v>
      </c>
      <c r="O961" s="1">
        <v>36016</v>
      </c>
      <c r="P961" s="83">
        <f t="shared" si="21"/>
        <v>79.401688348549598</v>
      </c>
      <c r="Q961" s="1">
        <v>568862</v>
      </c>
      <c r="X961" s="85">
        <f>A!N961-O961</f>
        <v>0.10650000000168802</v>
      </c>
      <c r="Y961" s="86"/>
    </row>
    <row r="962" spans="1:25" ht="12.5" x14ac:dyDescent="0.25">
      <c r="A962" s="9">
        <v>41384</v>
      </c>
      <c r="B962" s="93">
        <v>1233</v>
      </c>
      <c r="C962" s="1"/>
      <c r="F962" s="1">
        <v>392355</v>
      </c>
      <c r="G962" s="25">
        <f>IF(A!B962&gt;0,G961+A!B962," ")</f>
        <v>22824</v>
      </c>
      <c r="H962" s="1">
        <v>22849</v>
      </c>
      <c r="I962" s="25">
        <f t="shared" si="22"/>
        <v>6244846</v>
      </c>
      <c r="L962" s="83">
        <v>82.2</v>
      </c>
      <c r="M962" s="83"/>
      <c r="N962" s="87">
        <f>A!$F962*0.0935</f>
        <v>36685.192499999997</v>
      </c>
      <c r="O962" s="1">
        <v>36685</v>
      </c>
      <c r="P962" s="83">
        <f t="shared" si="21"/>
        <v>80.876580882567254</v>
      </c>
      <c r="Q962" s="1">
        <v>606506</v>
      </c>
      <c r="X962" s="85">
        <f>A!N962-O962</f>
        <v>0.19249999999738066</v>
      </c>
      <c r="Y962" s="86"/>
    </row>
    <row r="963" spans="1:25" ht="12.5" x14ac:dyDescent="0.25">
      <c r="A963" s="9">
        <v>41391</v>
      </c>
      <c r="B963" s="93">
        <v>1227</v>
      </c>
      <c r="C963" s="1"/>
      <c r="F963" s="1">
        <v>384425</v>
      </c>
      <c r="G963" s="25">
        <f>IF(A!B963&gt;0,G962+A!B963," ")</f>
        <v>24051</v>
      </c>
      <c r="H963" s="1">
        <v>24075</v>
      </c>
      <c r="I963" s="25">
        <f t="shared" si="22"/>
        <v>6629271</v>
      </c>
      <c r="L963" s="83">
        <v>82.4</v>
      </c>
      <c r="M963" s="83"/>
      <c r="N963" s="87">
        <f>A!$F963*0.0935</f>
        <v>35943.737500000003</v>
      </c>
      <c r="O963" s="1">
        <v>35944</v>
      </c>
      <c r="P963" s="83">
        <f t="shared" si="21"/>
        <v>79.242955519776402</v>
      </c>
      <c r="Q963" s="1">
        <v>644365</v>
      </c>
      <c r="X963" s="85">
        <f>A!N963-O963</f>
        <v>-0.26249999999708962</v>
      </c>
      <c r="Y963" s="86"/>
    </row>
    <row r="964" spans="1:25" ht="12.5" x14ac:dyDescent="0.25">
      <c r="A964" s="9">
        <v>41398</v>
      </c>
      <c r="B964" s="93">
        <v>1519</v>
      </c>
      <c r="C964" s="1"/>
      <c r="F964" s="1">
        <v>369172</v>
      </c>
      <c r="G964" s="25">
        <f>IF(A!B964&gt;0,G963+A!B964," ")</f>
        <v>25570</v>
      </c>
      <c r="H964" s="1">
        <v>25643</v>
      </c>
      <c r="I964" s="25">
        <f t="shared" si="22"/>
        <v>6998443</v>
      </c>
      <c r="L964" s="83">
        <v>79.8</v>
      </c>
      <c r="M964" s="83"/>
      <c r="N964" s="87">
        <f>A!$F964*0.0935</f>
        <v>34517.582000000002</v>
      </c>
      <c r="O964" s="1">
        <v>34137</v>
      </c>
      <c r="P964" s="83">
        <f t="shared" si="21"/>
        <v>75.259202442093454</v>
      </c>
      <c r="Q964" s="1">
        <v>679853</v>
      </c>
      <c r="X964" s="85">
        <f>A!N964-O964</f>
        <v>380.58200000000215</v>
      </c>
      <c r="Y964" s="86"/>
    </row>
    <row r="965" spans="1:25" ht="12.5" x14ac:dyDescent="0.25">
      <c r="A965" s="9">
        <v>41405</v>
      </c>
      <c r="B965" s="93">
        <v>1693</v>
      </c>
      <c r="C965" s="1"/>
      <c r="F965" s="1">
        <v>379237</v>
      </c>
      <c r="G965" s="25">
        <f>IF(A!B965&gt;0,G964+A!B965," ")</f>
        <v>27263</v>
      </c>
      <c r="H965" s="1">
        <v>27644</v>
      </c>
      <c r="I965" s="25">
        <f t="shared" si="22"/>
        <v>7377680</v>
      </c>
      <c r="J965" s="1">
        <v>717110</v>
      </c>
      <c r="L965" s="83">
        <v>81.8</v>
      </c>
      <c r="M965" s="83"/>
      <c r="N965" s="87">
        <f>A!$F965*0.0935</f>
        <v>35458.659500000002</v>
      </c>
      <c r="O965" s="1">
        <v>35459</v>
      </c>
      <c r="P965" s="83">
        <f t="shared" si="21"/>
        <v>78.173713548179151</v>
      </c>
      <c r="Q965" s="1">
        <v>717110</v>
      </c>
      <c r="X965" s="85">
        <f>A!N965-O965</f>
        <v>-0.34049999999842839</v>
      </c>
      <c r="Y965" s="86"/>
    </row>
    <row r="966" spans="1:25" ht="12.5" x14ac:dyDescent="0.25">
      <c r="A966" s="9">
        <v>41412</v>
      </c>
      <c r="B966" s="93">
        <v>1590</v>
      </c>
      <c r="C966" s="1"/>
      <c r="F966" s="1">
        <v>376199</v>
      </c>
      <c r="G966" s="25">
        <f>IF(A!B966&gt;0,G965+A!B966," ")</f>
        <v>28853</v>
      </c>
      <c r="H966" s="1">
        <v>29134</v>
      </c>
      <c r="I966" s="25">
        <f t="shared" si="22"/>
        <v>7753879</v>
      </c>
      <c r="L966" s="83">
        <v>81.3</v>
      </c>
      <c r="M966" s="83"/>
      <c r="N966" s="87">
        <f>A!$F966*0.0935</f>
        <v>35174.606500000002</v>
      </c>
      <c r="O966" s="1">
        <v>35175</v>
      </c>
      <c r="P966" s="83">
        <f t="shared" si="21"/>
        <v>77.547600723573765</v>
      </c>
      <c r="Q966" s="1">
        <v>753677</v>
      </c>
      <c r="X966" s="85">
        <f>A!N966-O966</f>
        <v>-0.39349999999831198</v>
      </c>
      <c r="Y966" s="86"/>
    </row>
    <row r="967" spans="1:25" ht="12.5" x14ac:dyDescent="0.25">
      <c r="A967" s="9">
        <v>41419</v>
      </c>
      <c r="B967" s="93">
        <v>1360</v>
      </c>
      <c r="C967" s="1"/>
      <c r="F967" s="1">
        <v>322967</v>
      </c>
      <c r="G967" s="25">
        <f>IF(A!B967&gt;0,G966+A!B967," ")</f>
        <v>30213</v>
      </c>
      <c r="H967" s="1">
        <v>30496</v>
      </c>
      <c r="I967" s="25">
        <f t="shared" si="22"/>
        <v>8076846</v>
      </c>
      <c r="L967" s="83">
        <v>73.5</v>
      </c>
      <c r="M967" s="83"/>
      <c r="N967" s="87">
        <f>A!$F967*0.0935</f>
        <v>30197.414499999999</v>
      </c>
      <c r="O967" s="1">
        <v>30197</v>
      </c>
      <c r="P967" s="83">
        <f t="shared" si="21"/>
        <v>66.572989312004452</v>
      </c>
      <c r="Q967" s="1">
        <v>785069</v>
      </c>
      <c r="X967" s="85">
        <f>A!N967-O967</f>
        <v>0.41449999999895226</v>
      </c>
      <c r="Y967" s="86"/>
    </row>
    <row r="968" spans="1:25" ht="12.5" x14ac:dyDescent="0.25">
      <c r="A968" s="9">
        <v>41426</v>
      </c>
      <c r="B968" s="93">
        <v>1715</v>
      </c>
      <c r="C968" s="1"/>
      <c r="F968" s="1">
        <v>375262</v>
      </c>
      <c r="G968" s="25">
        <f>IF(A!B968&gt;0,G967+A!B968," ")</f>
        <v>31928</v>
      </c>
      <c r="H968" s="1">
        <v>32206</v>
      </c>
      <c r="I968" s="25">
        <f t="shared" si="22"/>
        <v>8452108</v>
      </c>
      <c r="L968" s="83">
        <v>81.099999999999994</v>
      </c>
      <c r="M968" s="83"/>
      <c r="N968" s="87">
        <f>A!$F968*0.0983</f>
        <v>36888.2546</v>
      </c>
      <c r="O968" s="1">
        <v>36888</v>
      </c>
      <c r="P968" s="83">
        <f t="shared" si="21"/>
        <v>81.324119274802797</v>
      </c>
      <c r="Q968" s="1">
        <v>830842</v>
      </c>
      <c r="X968" s="85">
        <f>A!N968-O968</f>
        <v>0.25460000000020955</v>
      </c>
      <c r="Y968" s="86"/>
    </row>
    <row r="969" spans="1:25" ht="12.5" x14ac:dyDescent="0.25">
      <c r="A969" s="9">
        <v>41433</v>
      </c>
      <c r="B969" s="93">
        <v>1685</v>
      </c>
      <c r="C969" s="1"/>
      <c r="F969" s="1">
        <v>372407</v>
      </c>
      <c r="G969" s="25">
        <f>IF(A!B969&gt;0,G968+A!B969," ")</f>
        <v>33613</v>
      </c>
      <c r="H969" s="1">
        <v>33840</v>
      </c>
      <c r="I969" s="25">
        <f t="shared" si="22"/>
        <v>8824515</v>
      </c>
      <c r="L969" s="83">
        <v>77.5</v>
      </c>
      <c r="M969" s="83"/>
      <c r="N969" s="87">
        <f>A!$F969*0.0983</f>
        <v>36607.608099999998</v>
      </c>
      <c r="O969" s="1">
        <v>36608</v>
      </c>
      <c r="P969" s="83">
        <f t="shared" si="21"/>
        <v>80.706824940684811</v>
      </c>
      <c r="Q969" s="1">
        <v>867477</v>
      </c>
      <c r="X969" s="85">
        <f>A!N969-O969</f>
        <v>-0.39190000000235159</v>
      </c>
      <c r="Y969" s="86"/>
    </row>
    <row r="970" spans="1:25" ht="12.5" x14ac:dyDescent="0.25">
      <c r="A970" s="9">
        <v>41440</v>
      </c>
      <c r="B970" s="93">
        <v>1317</v>
      </c>
      <c r="C970" s="1"/>
      <c r="F970" s="1">
        <v>370141</v>
      </c>
      <c r="G970" s="25">
        <f>IF(A!B970&gt;0,G969+A!B970," ")</f>
        <v>34930</v>
      </c>
      <c r="H970" s="1">
        <v>35157</v>
      </c>
      <c r="I970" s="25">
        <f t="shared" si="22"/>
        <v>9194656</v>
      </c>
      <c r="L970" s="83">
        <v>80.5</v>
      </c>
      <c r="M970" s="83"/>
      <c r="N970" s="87">
        <f>A!$F970*0.0983</f>
        <v>36384.8603</v>
      </c>
      <c r="O970" s="1">
        <v>36378</v>
      </c>
      <c r="P970" s="83">
        <f t="shared" si="21"/>
        <v>80.199761737659301</v>
      </c>
      <c r="Q970" s="1">
        <v>903828</v>
      </c>
      <c r="X970" s="85">
        <f>A!N970-O970</f>
        <v>6.8603000000002794</v>
      </c>
      <c r="Y970" s="86"/>
    </row>
    <row r="971" spans="1:25" ht="12.5" x14ac:dyDescent="0.25">
      <c r="A971" s="9">
        <v>41447</v>
      </c>
      <c r="B971" s="93">
        <v>1372</v>
      </c>
      <c r="C971" s="1"/>
      <c r="F971" s="1">
        <v>375355</v>
      </c>
      <c r="G971" s="25">
        <f>IF(A!B971&gt;0,G970+A!B971," ")</f>
        <v>36302</v>
      </c>
      <c r="H971" s="1">
        <v>36529</v>
      </c>
      <c r="I971" s="25">
        <f t="shared" si="22"/>
        <v>9570011</v>
      </c>
      <c r="N971" s="87">
        <f>A!$F971*0.0983</f>
        <v>36897.396500000003</v>
      </c>
      <c r="O971" s="1">
        <v>36897</v>
      </c>
      <c r="P971" s="83">
        <f t="shared" si="21"/>
        <v>81.343960878399443</v>
      </c>
      <c r="Q971" s="1">
        <v>940732</v>
      </c>
      <c r="X971" s="85">
        <f>A!N971-O971</f>
        <v>0.39650000000256114</v>
      </c>
      <c r="Y971" s="86"/>
    </row>
    <row r="972" spans="1:25" ht="12.5" x14ac:dyDescent="0.25">
      <c r="A972" s="9">
        <v>41454</v>
      </c>
      <c r="B972" s="93">
        <v>1310</v>
      </c>
      <c r="C972" s="1"/>
      <c r="F972" s="1">
        <v>347237</v>
      </c>
      <c r="G972" s="25">
        <f>IF(A!B972&gt;0,G971+A!B972," ")</f>
        <v>37612</v>
      </c>
      <c r="H972" s="1">
        <v>37645</v>
      </c>
      <c r="I972" s="25">
        <f t="shared" si="22"/>
        <v>9917248</v>
      </c>
      <c r="L972" s="83">
        <v>73.900000000000006</v>
      </c>
      <c r="M972" s="83"/>
      <c r="N972" s="87">
        <f>A!$F972*0.0983</f>
        <v>34133.397100000002</v>
      </c>
      <c r="O972" s="1">
        <v>35270</v>
      </c>
      <c r="P972" s="83">
        <f t="shared" si="21"/>
        <v>77.7570398726495</v>
      </c>
      <c r="Q972" s="1">
        <v>977841</v>
      </c>
      <c r="X972" s="85">
        <f>A!N972-O972</f>
        <v>-1136.602899999998</v>
      </c>
      <c r="Y972" s="86"/>
    </row>
    <row r="973" spans="1:25" ht="12.5" x14ac:dyDescent="0.25">
      <c r="A973" s="9">
        <v>41461</v>
      </c>
      <c r="B973" s="93">
        <v>1202</v>
      </c>
      <c r="C973" s="1"/>
      <c r="F973" s="1">
        <v>326721</v>
      </c>
      <c r="G973" s="25">
        <f>IF(A!B973&gt;0,G972+A!B973," ")</f>
        <v>38814</v>
      </c>
      <c r="H973" s="1">
        <v>39040</v>
      </c>
      <c r="I973" s="25">
        <f t="shared" si="22"/>
        <v>10243969</v>
      </c>
      <c r="L973" s="83">
        <v>71.599999999999994</v>
      </c>
      <c r="M973" s="83"/>
      <c r="N973" s="87">
        <f>A!$F973*0.0983</f>
        <v>32116.674299999999</v>
      </c>
      <c r="O973" s="1">
        <v>32117</v>
      </c>
      <c r="P973" s="83">
        <f t="shared" si="21"/>
        <v>70.805864745956455</v>
      </c>
      <c r="Q973" s="1">
        <v>1006982</v>
      </c>
      <c r="X973" s="85">
        <f>A!N973-O973</f>
        <v>-0.325700000001234</v>
      </c>
      <c r="Y973" s="86"/>
    </row>
    <row r="974" spans="1:25" ht="12.5" x14ac:dyDescent="0.25">
      <c r="A974" s="9">
        <v>41468</v>
      </c>
      <c r="B974" s="93">
        <v>1492</v>
      </c>
      <c r="C974" s="1"/>
      <c r="F974" s="1">
        <v>378548</v>
      </c>
      <c r="G974" s="25">
        <f>IF(A!B974&gt;0,G973+A!B974," ")</f>
        <v>40306</v>
      </c>
      <c r="H974" s="1">
        <v>40552</v>
      </c>
      <c r="I974" s="25">
        <f t="shared" si="22"/>
        <v>10622517</v>
      </c>
      <c r="L974" s="83">
        <v>79</v>
      </c>
      <c r="M974" s="83"/>
      <c r="N974" s="87">
        <f>A!$F974*0.0983</f>
        <v>37211.268400000001</v>
      </c>
      <c r="O974" s="1">
        <v>37211</v>
      </c>
      <c r="P974" s="83">
        <f t="shared" si="21"/>
        <v>82.036212381660363</v>
      </c>
      <c r="Q974" s="1">
        <v>1044193</v>
      </c>
      <c r="X974" s="85">
        <f>A!N974-O974</f>
        <v>0.26840000000083819</v>
      </c>
      <c r="Y974" s="86"/>
    </row>
    <row r="975" spans="1:25" ht="12.5" x14ac:dyDescent="0.25">
      <c r="A975" s="9">
        <v>41475</v>
      </c>
      <c r="B975" s="93">
        <v>1300</v>
      </c>
      <c r="C975" s="1"/>
      <c r="F975" s="1">
        <v>375397</v>
      </c>
      <c r="G975" s="25">
        <f>IF(A!B975&gt;0,G974+A!B975," ")</f>
        <v>41606</v>
      </c>
      <c r="H975" s="1">
        <v>41853</v>
      </c>
      <c r="I975" s="25">
        <f t="shared" si="22"/>
        <v>10997914</v>
      </c>
      <c r="L975" s="83">
        <v>81.2</v>
      </c>
      <c r="M975" s="83"/>
      <c r="N975" s="87">
        <f>A!$F975*0.0983</f>
        <v>36901.525099999999</v>
      </c>
      <c r="O975" s="1">
        <v>36902</v>
      </c>
      <c r="P975" s="83">
        <f t="shared" si="21"/>
        <v>81.354983991508703</v>
      </c>
      <c r="Q975" s="1">
        <v>1081095</v>
      </c>
      <c r="X975" s="85">
        <f>A!N975-O975</f>
        <v>-0.47490000000107102</v>
      </c>
      <c r="Y975" s="86"/>
    </row>
    <row r="976" spans="1:25" ht="12.5" x14ac:dyDescent="0.25">
      <c r="A976" s="9">
        <v>41482</v>
      </c>
      <c r="B976" s="93">
        <v>1274</v>
      </c>
      <c r="C976" s="1"/>
      <c r="F976" s="1">
        <v>367309</v>
      </c>
      <c r="G976" s="25">
        <f>IF(A!B976&gt;0,G975+A!B976," ")</f>
        <v>42880</v>
      </c>
      <c r="H976" s="1">
        <v>43034</v>
      </c>
      <c r="I976" s="25">
        <f t="shared" si="22"/>
        <v>11365223</v>
      </c>
      <c r="L976" s="83">
        <v>80.099999999999994</v>
      </c>
      <c r="M976" s="83"/>
      <c r="N976" s="87">
        <f>A!$F976*0.0983</f>
        <v>36106.474699999999</v>
      </c>
      <c r="O976" s="1">
        <v>36106</v>
      </c>
      <c r="P976" s="83">
        <f t="shared" si="21"/>
        <v>79.600104384516101</v>
      </c>
      <c r="Q976" s="1">
        <v>1119474</v>
      </c>
      <c r="X976" s="85">
        <f>A!N976-O976</f>
        <v>0.47469999999884749</v>
      </c>
      <c r="Y976" s="86"/>
    </row>
    <row r="977" spans="1:25" ht="12.5" x14ac:dyDescent="0.25">
      <c r="A977" s="9">
        <v>41489</v>
      </c>
      <c r="B977" s="93">
        <v>1370</v>
      </c>
      <c r="C977" s="1"/>
      <c r="F977" s="1">
        <v>371167</v>
      </c>
      <c r="G977" s="25">
        <f>IF(A!B977&gt;0,G976+A!B977," ")</f>
        <v>44250</v>
      </c>
      <c r="H977" s="1">
        <v>44424</v>
      </c>
      <c r="I977" s="25">
        <f t="shared" si="22"/>
        <v>11736390</v>
      </c>
      <c r="L977" s="83">
        <v>77.900000000000006</v>
      </c>
      <c r="M977" s="83"/>
      <c r="N977" s="87">
        <f>A!$F977*0.0983</f>
        <v>36485.716099999998</v>
      </c>
      <c r="O977" s="1">
        <v>36482</v>
      </c>
      <c r="P977" s="83">
        <f t="shared" si="21"/>
        <v>80.42904249033171</v>
      </c>
      <c r="Q977" s="1">
        <v>1156034</v>
      </c>
      <c r="X977" s="85">
        <f>A!N977-O977</f>
        <v>3.716099999997823</v>
      </c>
      <c r="Y977" s="86"/>
    </row>
    <row r="978" spans="1:25" ht="12.5" x14ac:dyDescent="0.25">
      <c r="A978" s="9">
        <v>41496</v>
      </c>
      <c r="B978" s="93">
        <v>981</v>
      </c>
      <c r="C978" s="1"/>
      <c r="F978" s="1">
        <v>351465</v>
      </c>
      <c r="G978" s="25">
        <f>IF(A!B978&gt;0,G977+A!B978," ")</f>
        <v>45231</v>
      </c>
      <c r="H978" s="1">
        <v>45616</v>
      </c>
      <c r="I978" s="25">
        <f t="shared" si="22"/>
        <v>12087855</v>
      </c>
      <c r="L978" s="83">
        <v>76.599999999999994</v>
      </c>
      <c r="M978" s="83"/>
      <c r="N978" s="87">
        <f>A!$F978*0.0983</f>
        <v>34549.0095</v>
      </c>
      <c r="O978" s="1">
        <v>34547</v>
      </c>
      <c r="P978" s="83">
        <f t="shared" si="21"/>
        <v>76.163097717051954</v>
      </c>
      <c r="Q978" s="1">
        <v>1188234</v>
      </c>
      <c r="X978" s="85">
        <f>A!N978-O978</f>
        <v>2.0095000000001164</v>
      </c>
      <c r="Y978" s="86"/>
    </row>
    <row r="979" spans="1:25" ht="12.5" x14ac:dyDescent="0.25">
      <c r="A979" s="9">
        <v>41503</v>
      </c>
      <c r="B979" s="93">
        <v>1123</v>
      </c>
      <c r="C979" s="1"/>
      <c r="F979" s="1">
        <v>363690</v>
      </c>
      <c r="G979" s="25">
        <f>IF(A!B979&gt;0,G978+A!B979," ")</f>
        <v>46354</v>
      </c>
      <c r="H979" s="1">
        <v>46769</v>
      </c>
      <c r="I979" s="25">
        <f t="shared" si="22"/>
        <v>12451545</v>
      </c>
      <c r="L979" s="83">
        <v>79.099999999999994</v>
      </c>
      <c r="M979" s="83"/>
      <c r="N979" s="87">
        <f>A!$F979*0.0983</f>
        <v>35750.726999999999</v>
      </c>
      <c r="O979" s="1">
        <v>35751</v>
      </c>
      <c r="P979" s="83">
        <f t="shared" si="21"/>
        <v>78.817463353759351</v>
      </c>
      <c r="Q979" s="1">
        <v>1223987</v>
      </c>
      <c r="X979" s="85">
        <f>A!N979-O979</f>
        <v>-0.27300000000104774</v>
      </c>
      <c r="Y979" s="86"/>
    </row>
    <row r="980" spans="1:25" ht="12.5" x14ac:dyDescent="0.25">
      <c r="A980" s="9">
        <v>41510</v>
      </c>
      <c r="B980" s="93">
        <v>1245</v>
      </c>
      <c r="C980" s="1"/>
      <c r="F980" s="1">
        <v>390137</v>
      </c>
      <c r="G980" s="25">
        <f>IF(A!B980&gt;0,G979+A!B980," ")</f>
        <v>47599</v>
      </c>
      <c r="H980" s="1">
        <v>48014</v>
      </c>
      <c r="I980" s="25">
        <f t="shared" si="22"/>
        <v>12841682</v>
      </c>
      <c r="L980" s="83">
        <v>83.8</v>
      </c>
      <c r="M980" s="83"/>
      <c r="N980" s="87">
        <f>A!$F980*0.0983</f>
        <v>38350.467100000002</v>
      </c>
      <c r="O980" s="1">
        <v>38350</v>
      </c>
      <c r="P980" s="83">
        <f t="shared" si="21"/>
        <v>84.547277547947502</v>
      </c>
      <c r="Q980" s="1">
        <v>1262337</v>
      </c>
      <c r="X980" s="85">
        <f>A!N980-O980</f>
        <v>0.46710000000166474</v>
      </c>
      <c r="Y980" s="86"/>
    </row>
    <row r="981" spans="1:25" ht="12.5" x14ac:dyDescent="0.25">
      <c r="A981" s="9">
        <v>41517</v>
      </c>
      <c r="B981" s="93">
        <v>1377</v>
      </c>
      <c r="C981" s="1"/>
      <c r="F981" s="1">
        <v>392791</v>
      </c>
      <c r="G981" s="25">
        <f>IF(A!B981&gt;0,G980+A!B981," ")</f>
        <v>48976</v>
      </c>
      <c r="H981" s="1">
        <v>49397</v>
      </c>
      <c r="I981" s="25">
        <f t="shared" si="22"/>
        <v>13234473</v>
      </c>
      <c r="L981" s="83">
        <v>80.8</v>
      </c>
      <c r="M981" s="83"/>
      <c r="N981" s="87">
        <f>A!$F981*0.0983</f>
        <v>38611.355300000003</v>
      </c>
      <c r="O981" s="1">
        <v>38287</v>
      </c>
      <c r="P981" s="83">
        <f t="shared" si="21"/>
        <v>84.408386322770951</v>
      </c>
      <c r="Q981" s="1">
        <v>1300625</v>
      </c>
      <c r="X981" s="85">
        <f>A!N981-O981</f>
        <v>324.3553000000029</v>
      </c>
      <c r="Y981" s="86"/>
    </row>
    <row r="982" spans="1:25" ht="12.5" x14ac:dyDescent="0.25">
      <c r="A982" s="9">
        <v>41524</v>
      </c>
      <c r="B982" s="93">
        <v>1103</v>
      </c>
      <c r="C982" s="1"/>
      <c r="F982" s="1">
        <v>334897</v>
      </c>
      <c r="G982" s="25">
        <f>IF(A!B982&gt;0,G981+A!B982," ")</f>
        <v>50079</v>
      </c>
      <c r="H982" s="1">
        <v>50494</v>
      </c>
      <c r="I982" s="25">
        <f t="shared" si="22"/>
        <v>13569370</v>
      </c>
      <c r="L982" s="83">
        <v>74.3</v>
      </c>
      <c r="M982" s="83"/>
      <c r="N982" s="87">
        <f>A!$F982*0.0983</f>
        <v>32920.375099999997</v>
      </c>
      <c r="O982" s="1">
        <v>32920</v>
      </c>
      <c r="P982" s="83">
        <f t="shared" si="21"/>
        <v>72.576176711301997</v>
      </c>
      <c r="Q982" s="1">
        <v>1333869</v>
      </c>
      <c r="X982" s="85">
        <f>A!N982-O982</f>
        <v>0.37509999999747379</v>
      </c>
      <c r="Y982" s="86"/>
    </row>
    <row r="983" spans="1:25" ht="12.5" x14ac:dyDescent="0.25">
      <c r="A983" s="9">
        <v>41531</v>
      </c>
      <c r="B983" s="93">
        <v>1209</v>
      </c>
      <c r="C983" s="1"/>
      <c r="F983" s="1">
        <v>401086</v>
      </c>
      <c r="G983" s="25">
        <f>IF(A!B983&gt;0,G982+A!B983," ")</f>
        <v>51288</v>
      </c>
      <c r="H983" s="1">
        <v>51445</v>
      </c>
      <c r="I983" s="25">
        <f t="shared" si="22"/>
        <v>13970456</v>
      </c>
      <c r="L983" s="83">
        <v>87.5</v>
      </c>
      <c r="M983" s="83"/>
      <c r="N983" s="87">
        <f>A!$F983*0.0983</f>
        <v>39426.753799999999</v>
      </c>
      <c r="O983" s="1">
        <v>39427</v>
      </c>
      <c r="P983" s="83">
        <f t="shared" si="21"/>
        <v>86.921656111679951</v>
      </c>
      <c r="Q983" s="1">
        <v>1376090</v>
      </c>
      <c r="X983" s="85">
        <f>A!N983-O983</f>
        <v>-0.24620000000140863</v>
      </c>
      <c r="Y983" s="86"/>
    </row>
    <row r="984" spans="1:25" ht="12.5" x14ac:dyDescent="0.25">
      <c r="A984" s="9">
        <v>41538</v>
      </c>
      <c r="B984" s="93">
        <v>1150</v>
      </c>
      <c r="C984" s="1"/>
      <c r="F984" s="1">
        <v>408471</v>
      </c>
      <c r="G984" s="25">
        <f>IF(A!B984&gt;0,G983+A!B984," ")</f>
        <v>52438</v>
      </c>
      <c r="H984" s="1">
        <v>52839</v>
      </c>
      <c r="I984" s="25">
        <f t="shared" si="22"/>
        <v>14378927</v>
      </c>
      <c r="L984" s="83">
        <v>88</v>
      </c>
      <c r="M984" s="83"/>
      <c r="N984" s="87">
        <f>A!$F984*0.0983</f>
        <v>40152.6993</v>
      </c>
      <c r="O984" s="1">
        <v>40033</v>
      </c>
      <c r="P984" s="83">
        <f t="shared" si="21"/>
        <v>88.257657420521056</v>
      </c>
      <c r="Q984" s="1">
        <v>1413328</v>
      </c>
      <c r="X984" s="85">
        <f>A!N984-O984</f>
        <v>119.69930000000022</v>
      </c>
      <c r="Y984" s="86"/>
    </row>
    <row r="985" spans="1:25" ht="12.5" x14ac:dyDescent="0.25">
      <c r="A985" s="9">
        <v>41545</v>
      </c>
      <c r="B985" s="93">
        <v>1232</v>
      </c>
      <c r="C985" s="1"/>
      <c r="F985" s="1">
        <v>407129</v>
      </c>
      <c r="G985" s="25">
        <f>IF(A!B985&gt;0,G984+A!B985," ")</f>
        <v>53670</v>
      </c>
      <c r="H985" s="1">
        <v>53920</v>
      </c>
      <c r="I985" s="25">
        <f t="shared" si="22"/>
        <v>14786056</v>
      </c>
      <c r="L985" s="83">
        <v>89</v>
      </c>
      <c r="M985" s="83"/>
      <c r="N985" s="87">
        <f>A!$F985*0.0983</f>
        <v>40020.780700000003</v>
      </c>
      <c r="O985" s="1">
        <v>40021</v>
      </c>
      <c r="P985" s="83">
        <f t="shared" ref="P985:P1048" si="23">(O985*2204.62262185)/1000000</f>
        <v>88.231201949058857</v>
      </c>
      <c r="Q985" s="1">
        <v>1456427</v>
      </c>
      <c r="X985" s="85">
        <f>A!N985-O985</f>
        <v>-0.21929999999701977</v>
      </c>
      <c r="Y985" s="86"/>
    </row>
    <row r="986" spans="1:25" ht="12.5" x14ac:dyDescent="0.25">
      <c r="A986" s="9">
        <v>41552</v>
      </c>
      <c r="B986" s="93">
        <v>983</v>
      </c>
      <c r="C986" s="1"/>
      <c r="F986" s="1">
        <v>403430</v>
      </c>
      <c r="G986" s="25">
        <f>IF(A!B986&gt;0,G985+A!B986," ")</f>
        <v>54653</v>
      </c>
      <c r="H986" s="1">
        <v>54952</v>
      </c>
      <c r="I986" s="25">
        <f t="shared" si="22"/>
        <v>15189486</v>
      </c>
      <c r="L986" s="83">
        <v>89</v>
      </c>
      <c r="M986" s="83"/>
      <c r="N986" s="87">
        <f>A!$F986*0.0983</f>
        <v>39657.169000000002</v>
      </c>
      <c r="O986" s="1">
        <v>39645</v>
      </c>
      <c r="P986" s="83">
        <f t="shared" si="23"/>
        <v>87.402263843243261</v>
      </c>
      <c r="Q986" s="1">
        <v>1496164</v>
      </c>
      <c r="X986" s="85">
        <f>A!N986-O986</f>
        <v>12.169000000001688</v>
      </c>
      <c r="Y986" s="86"/>
    </row>
    <row r="987" spans="1:25" ht="12.5" x14ac:dyDescent="0.25">
      <c r="A987" s="9">
        <v>41559</v>
      </c>
      <c r="B987" s="93">
        <v>1033</v>
      </c>
      <c r="C987" s="1"/>
      <c r="F987" s="1">
        <v>412222</v>
      </c>
      <c r="G987" s="25">
        <f>IF(A!B987&gt;0,G986+A!B987," ")</f>
        <v>55686</v>
      </c>
      <c r="H987" s="1">
        <v>56022</v>
      </c>
      <c r="I987" s="25">
        <f t="shared" si="22"/>
        <v>15601708</v>
      </c>
      <c r="L987" s="83">
        <v>85</v>
      </c>
      <c r="M987" s="83"/>
      <c r="N987" s="87">
        <f>A!$F987*0.0983</f>
        <v>40521.422599999998</v>
      </c>
      <c r="O987" s="1">
        <v>40463</v>
      </c>
      <c r="P987" s="83">
        <f t="shared" si="23"/>
        <v>89.205645147916556</v>
      </c>
      <c r="Q987" s="1">
        <v>1536768</v>
      </c>
      <c r="X987" s="85">
        <f>A!N987-O987</f>
        <v>58.422599999998056</v>
      </c>
      <c r="Y987" s="86"/>
    </row>
    <row r="988" spans="1:25" ht="12.5" x14ac:dyDescent="0.25">
      <c r="A988" s="9">
        <v>41566</v>
      </c>
      <c r="B988" s="93">
        <v>853</v>
      </c>
      <c r="C988" s="1"/>
      <c r="F988" s="1">
        <v>355623</v>
      </c>
      <c r="G988" s="25">
        <f>IF(A!B988&gt;0,G987+A!B988," ")</f>
        <v>56539</v>
      </c>
      <c r="H988" s="1">
        <v>56876</v>
      </c>
      <c r="I988" s="25">
        <f t="shared" si="22"/>
        <v>15957331</v>
      </c>
      <c r="L988" s="83">
        <v>80.5</v>
      </c>
      <c r="M988" s="83"/>
      <c r="N988" s="87">
        <f>A!$F988*0.0983</f>
        <v>34957.740899999997</v>
      </c>
      <c r="O988" s="1">
        <v>34958</v>
      </c>
      <c r="P988" s="83">
        <f t="shared" si="23"/>
        <v>77.069197614632301</v>
      </c>
      <c r="Q988" s="1">
        <v>1557436</v>
      </c>
      <c r="X988" s="85">
        <f>A!N988-O988</f>
        <v>-0.25910000000294531</v>
      </c>
      <c r="Y988" s="86"/>
    </row>
    <row r="989" spans="1:25" ht="12.5" x14ac:dyDescent="0.25">
      <c r="A989" s="9">
        <v>41573</v>
      </c>
      <c r="B989" s="93">
        <v>1268</v>
      </c>
      <c r="C989" s="1"/>
      <c r="F989" s="1">
        <v>418825</v>
      </c>
      <c r="G989" s="25">
        <f>IF(A!B989&gt;0,G988+A!B989," ")</f>
        <v>57807</v>
      </c>
      <c r="H989" s="1">
        <v>58148</v>
      </c>
      <c r="I989" s="25">
        <f t="shared" si="22"/>
        <v>16376156</v>
      </c>
      <c r="L989" s="83">
        <v>90.6</v>
      </c>
      <c r="M989" s="83"/>
      <c r="N989" s="87">
        <f>A!$F989*0.0983</f>
        <v>41170.497499999998</v>
      </c>
      <c r="O989" s="1">
        <v>41099</v>
      </c>
      <c r="P989" s="83">
        <f t="shared" si="23"/>
        <v>90.607785135413152</v>
      </c>
      <c r="Q989" s="1">
        <v>1598313</v>
      </c>
      <c r="X989" s="85">
        <f>A!N989-O989</f>
        <v>71.497499999997672</v>
      </c>
      <c r="Y989" s="86"/>
    </row>
    <row r="990" spans="1:25" ht="12.5" x14ac:dyDescent="0.25">
      <c r="A990" s="9">
        <v>41580</v>
      </c>
      <c r="B990" s="93">
        <v>1213</v>
      </c>
      <c r="C990" s="1"/>
      <c r="F990" s="1">
        <v>404678</v>
      </c>
      <c r="G990" s="25">
        <f>IF(A!B990&gt;0,G989+A!B990," ")</f>
        <v>59020</v>
      </c>
      <c r="H990" s="1">
        <v>59329</v>
      </c>
      <c r="I990" s="25">
        <f t="shared" si="22"/>
        <v>16780834</v>
      </c>
      <c r="L990" s="83">
        <v>86.9</v>
      </c>
      <c r="M990" s="83"/>
      <c r="N990" s="87">
        <f>A!$F990*0.0983</f>
        <v>39779.847399999999</v>
      </c>
      <c r="O990" s="1">
        <v>39781</v>
      </c>
      <c r="P990" s="83">
        <f t="shared" si="23"/>
        <v>87.702092519814855</v>
      </c>
      <c r="Q990" s="1">
        <v>1637809</v>
      </c>
      <c r="X990" s="85">
        <f>A!N990-O990</f>
        <v>-1.1526000000012573</v>
      </c>
      <c r="Y990" s="86"/>
    </row>
    <row r="991" spans="1:25" ht="12.5" x14ac:dyDescent="0.25">
      <c r="A991" s="9">
        <v>41587</v>
      </c>
      <c r="B991" s="93">
        <v>1135</v>
      </c>
      <c r="C991" s="1"/>
      <c r="F991" s="1">
        <v>412127</v>
      </c>
      <c r="G991" s="25">
        <f>IF(A!B991&gt;0,G990+A!B991," ")</f>
        <v>60155</v>
      </c>
      <c r="H991" s="1">
        <v>60479</v>
      </c>
      <c r="I991" s="25">
        <f t="shared" si="22"/>
        <v>17192961</v>
      </c>
      <c r="L991" s="83">
        <v>89.6</v>
      </c>
      <c r="M991" s="83"/>
      <c r="N991" s="87">
        <f>A!$F991*0.0983</f>
        <v>40512.0841</v>
      </c>
      <c r="O991" s="1">
        <v>40512</v>
      </c>
      <c r="P991" s="83">
        <f t="shared" si="23"/>
        <v>89.313671656387214</v>
      </c>
      <c r="Q991" s="1">
        <v>1678033</v>
      </c>
      <c r="X991" s="85">
        <f>A!N991-O991</f>
        <v>8.4100000000034925E-2</v>
      </c>
      <c r="Y991" s="86"/>
    </row>
    <row r="992" spans="1:25" ht="12.5" x14ac:dyDescent="0.25">
      <c r="A992" s="9">
        <v>41594</v>
      </c>
      <c r="B992" s="93">
        <v>1379</v>
      </c>
      <c r="C992" s="1"/>
      <c r="F992" s="1">
        <v>409745</v>
      </c>
      <c r="G992" s="25">
        <f>IF(A!B992&gt;0,G991+A!B992," ")</f>
        <v>61534</v>
      </c>
      <c r="H992" s="1">
        <v>61801</v>
      </c>
      <c r="I992" s="25">
        <f t="shared" si="22"/>
        <v>17602706</v>
      </c>
      <c r="L992" s="83">
        <v>89.6</v>
      </c>
      <c r="M992" s="83"/>
      <c r="N992" s="87">
        <f>A!$F992*0.0983</f>
        <v>40277.933499999999</v>
      </c>
      <c r="O992" s="1">
        <v>40074</v>
      </c>
      <c r="P992" s="83">
        <f t="shared" si="23"/>
        <v>88.348046948016901</v>
      </c>
      <c r="Q992" s="1">
        <v>1718024</v>
      </c>
      <c r="X992" s="85">
        <f>A!N992-O992</f>
        <v>203.93349999999919</v>
      </c>
      <c r="Y992" s="86"/>
    </row>
    <row r="993" spans="1:25" ht="12.5" x14ac:dyDescent="0.25">
      <c r="A993" s="9">
        <v>41601</v>
      </c>
      <c r="B993" s="93">
        <v>1240</v>
      </c>
      <c r="C993" s="1"/>
      <c r="F993" s="1">
        <v>426836</v>
      </c>
      <c r="G993" s="25">
        <f>IF(A!B993&gt;0,G992+A!B993," ")</f>
        <v>62774</v>
      </c>
      <c r="H993" s="1">
        <v>63027</v>
      </c>
      <c r="I993" s="25">
        <f t="shared" si="22"/>
        <v>18029542</v>
      </c>
      <c r="L993" s="83">
        <v>93.1</v>
      </c>
      <c r="M993" s="83"/>
      <c r="N993" s="87">
        <f>A!$F993*0.0983</f>
        <v>41957.978799999997</v>
      </c>
      <c r="O993" s="1">
        <v>41963</v>
      </c>
      <c r="P993" s="83">
        <f t="shared" si="23"/>
        <v>92.512579080691552</v>
      </c>
      <c r="Q993" s="1">
        <v>1759683</v>
      </c>
      <c r="X993" s="85">
        <f>A!N993-O993</f>
        <v>-5.0212000000028638</v>
      </c>
      <c r="Y993" s="86"/>
    </row>
    <row r="994" spans="1:25" ht="12.5" x14ac:dyDescent="0.25">
      <c r="A994" s="9">
        <v>41608</v>
      </c>
      <c r="B994" s="93">
        <v>1151</v>
      </c>
      <c r="C994" s="1"/>
      <c r="F994" s="1">
        <v>421113</v>
      </c>
      <c r="G994" s="25">
        <f>IF(A!B994&gt;0,G993+A!B994," ")</f>
        <v>63925</v>
      </c>
      <c r="H994" s="1">
        <v>64158</v>
      </c>
      <c r="I994" s="25">
        <f t="shared" si="22"/>
        <v>18450655</v>
      </c>
      <c r="L994" s="83">
        <v>92.3</v>
      </c>
      <c r="M994" s="83"/>
      <c r="N994" s="87">
        <f>A!$F994*0.0983</f>
        <v>41395.407899999998</v>
      </c>
      <c r="O994" s="1">
        <v>41368</v>
      </c>
      <c r="P994" s="83">
        <f t="shared" si="23"/>
        <v>91.200828620690814</v>
      </c>
      <c r="Q994" s="1">
        <v>1800784</v>
      </c>
      <c r="X994" s="85">
        <f>A!N994-O994</f>
        <v>27.407899999998335</v>
      </c>
      <c r="Y994" s="86"/>
    </row>
    <row r="995" spans="1:25" ht="12.5" x14ac:dyDescent="0.25">
      <c r="A995" s="9">
        <v>41615</v>
      </c>
      <c r="B995" s="93">
        <v>1196</v>
      </c>
      <c r="C995" s="1"/>
      <c r="F995" s="1">
        <v>419916</v>
      </c>
      <c r="G995" s="25">
        <f>IF(A!B995&gt;0,G994+A!B995," ")</f>
        <v>65121</v>
      </c>
      <c r="H995" s="1">
        <v>65334</v>
      </c>
      <c r="I995" s="25">
        <f t="shared" si="22"/>
        <v>18870571</v>
      </c>
      <c r="L995" s="83">
        <v>88.5</v>
      </c>
      <c r="M995" s="83"/>
      <c r="N995" s="87">
        <f>A!$F995*0.0983</f>
        <v>41277.7428</v>
      </c>
      <c r="O995" s="1">
        <v>41278</v>
      </c>
      <c r="P995" s="83">
        <f t="shared" si="23"/>
        <v>91.002412584724311</v>
      </c>
      <c r="Q995" s="1">
        <v>1841768</v>
      </c>
      <c r="X995" s="85">
        <f>A!N995-O995</f>
        <v>-0.25720000000001164</v>
      </c>
      <c r="Y995" s="86"/>
    </row>
    <row r="996" spans="1:25" ht="12.5" x14ac:dyDescent="0.25">
      <c r="A996" s="9">
        <v>41622</v>
      </c>
      <c r="B996" s="93">
        <v>1155</v>
      </c>
      <c r="C996" s="1"/>
      <c r="F996" s="1">
        <v>418442</v>
      </c>
      <c r="G996" s="25">
        <v>66469</v>
      </c>
      <c r="H996" s="1">
        <v>66871</v>
      </c>
      <c r="I996" s="25">
        <f t="shared" si="22"/>
        <v>19289013</v>
      </c>
      <c r="L996" s="83">
        <v>92.4</v>
      </c>
      <c r="M996" s="83"/>
      <c r="N996" s="87">
        <f>A!$F996*0.0983</f>
        <v>41132.848599999998</v>
      </c>
      <c r="O996" s="1">
        <v>41118</v>
      </c>
      <c r="P996" s="83">
        <f t="shared" si="23"/>
        <v>90.649672965228305</v>
      </c>
      <c r="Q996" s="1">
        <v>1882608</v>
      </c>
      <c r="X996" s="85">
        <f>A!N996-O996</f>
        <v>14.848599999997532</v>
      </c>
      <c r="Y996" s="86"/>
    </row>
    <row r="997" spans="1:25" ht="12.5" x14ac:dyDescent="0.25">
      <c r="A997" s="9">
        <v>41629</v>
      </c>
      <c r="B997" s="93">
        <v>1367</v>
      </c>
      <c r="C997" s="1"/>
      <c r="F997" s="1">
        <v>442968</v>
      </c>
      <c r="G997" s="25">
        <v>67815</v>
      </c>
      <c r="H997" s="1">
        <v>68132</v>
      </c>
      <c r="I997" s="25">
        <f t="shared" si="22"/>
        <v>19731981</v>
      </c>
      <c r="N997" s="87">
        <f>A!$F997*0.0983</f>
        <v>43543.754399999998</v>
      </c>
      <c r="O997" s="1">
        <v>43501</v>
      </c>
      <c r="P997" s="83">
        <f t="shared" si="23"/>
        <v>95.903288673096853</v>
      </c>
      <c r="Q997" s="1">
        <v>1925841</v>
      </c>
      <c r="X997" s="85">
        <f>A!N997-O997</f>
        <v>42.754399999997986</v>
      </c>
      <c r="Y997" s="86"/>
    </row>
    <row r="998" spans="1:25" ht="12.5" x14ac:dyDescent="0.25">
      <c r="A998" s="9">
        <v>41636</v>
      </c>
      <c r="B998" s="93">
        <v>661</v>
      </c>
      <c r="C998" s="1"/>
      <c r="F998" s="1">
        <v>239093</v>
      </c>
      <c r="G998" s="25">
        <f>IF(A!B998&gt;0,G997+A!B998," ")</f>
        <v>68476</v>
      </c>
      <c r="H998" s="1">
        <v>68456</v>
      </c>
      <c r="I998" s="25">
        <f t="shared" si="22"/>
        <v>19971074</v>
      </c>
      <c r="L998" s="83">
        <v>53.9</v>
      </c>
      <c r="M998" s="83"/>
      <c r="N998" s="87">
        <f>A!$F998*0.0983</f>
        <v>23502.841899999999</v>
      </c>
      <c r="O998" s="1">
        <v>23503</v>
      </c>
      <c r="P998" s="83">
        <f t="shared" si="23"/>
        <v>51.815245481340547</v>
      </c>
      <c r="Q998" s="1">
        <v>1949177</v>
      </c>
      <c r="X998" s="85">
        <f>A!N998-O998</f>
        <v>-0.15810000000055879</v>
      </c>
      <c r="Y998" s="86"/>
    </row>
    <row r="999" spans="1:25" ht="12.5" x14ac:dyDescent="0.25">
      <c r="A999" s="9">
        <v>41643</v>
      </c>
      <c r="B999" s="93">
        <v>781</v>
      </c>
      <c r="C999" s="1"/>
      <c r="F999" s="1">
        <v>295936</v>
      </c>
      <c r="G999" s="96">
        <f>B999</f>
        <v>781</v>
      </c>
      <c r="H999" s="1">
        <v>819</v>
      </c>
      <c r="I999" s="25">
        <f>F999</f>
        <v>295936</v>
      </c>
      <c r="L999" s="83"/>
      <c r="M999" s="83"/>
      <c r="N999" s="87">
        <f>A!$F999*0.0983</f>
        <v>29090.5088</v>
      </c>
      <c r="O999" s="1">
        <v>29091</v>
      </c>
      <c r="P999" s="83">
        <f t="shared" si="23"/>
        <v>64.134676692238358</v>
      </c>
      <c r="Q999" s="1">
        <v>28883</v>
      </c>
      <c r="X999" s="85">
        <f>A!N999-O999</f>
        <v>-0.49120000000038999</v>
      </c>
      <c r="Y999" s="86"/>
    </row>
    <row r="1000" spans="1:25" ht="12.5" x14ac:dyDescent="0.25">
      <c r="A1000" s="9">
        <v>41650</v>
      </c>
      <c r="B1000" s="93">
        <v>1264</v>
      </c>
      <c r="C1000" s="1"/>
      <c r="F1000" s="1">
        <v>420124</v>
      </c>
      <c r="G1000" s="25">
        <f>IF(A!B1000&gt;0,G999+A!B1000," ")</f>
        <v>2045</v>
      </c>
      <c r="H1000" s="1">
        <v>2171</v>
      </c>
      <c r="I1000" s="25">
        <f t="shared" ref="I1000:I1050" si="24">IF(F1000&gt;0,I999+F1000," ")</f>
        <v>716060</v>
      </c>
      <c r="L1000" s="83">
        <v>92.2</v>
      </c>
      <c r="M1000" s="83"/>
      <c r="N1000" s="87">
        <f>A!$F1000*0.0983</f>
        <v>41298.189200000001</v>
      </c>
      <c r="O1000" s="1">
        <v>25341</v>
      </c>
      <c r="P1000" s="83">
        <f t="shared" si="23"/>
        <v>55.867341860300854</v>
      </c>
      <c r="Q1000" s="1">
        <v>69887</v>
      </c>
      <c r="X1000" s="85">
        <f>A!N1000-O1000</f>
        <v>15957.189200000001</v>
      </c>
      <c r="Y1000" s="86"/>
    </row>
    <row r="1001" spans="1:25" ht="12.5" x14ac:dyDescent="0.25">
      <c r="A1001" s="9">
        <v>41657</v>
      </c>
      <c r="B1001" s="93">
        <v>1232</v>
      </c>
      <c r="C1001" s="1"/>
      <c r="F1001" s="1">
        <v>407350</v>
      </c>
      <c r="G1001" s="25">
        <f>IF(A!B1001&gt;0,G1000+A!B1001," ")</f>
        <v>3277</v>
      </c>
      <c r="H1001" s="1">
        <v>3499</v>
      </c>
      <c r="I1001" s="25">
        <f t="shared" si="24"/>
        <v>1123410</v>
      </c>
      <c r="L1001" s="83">
        <v>83.3</v>
      </c>
      <c r="M1001" s="83"/>
      <c r="N1001" s="87">
        <f>A!$F1001*0.0983</f>
        <v>40042.504999999997</v>
      </c>
      <c r="O1001" s="1">
        <v>40037</v>
      </c>
      <c r="P1001" s="83">
        <f t="shared" si="23"/>
        <v>88.266475911008442</v>
      </c>
      <c r="Q1001" s="1">
        <v>109645</v>
      </c>
      <c r="X1001" s="85">
        <f>A!N1001-O1001</f>
        <v>5.5049999999973807</v>
      </c>
      <c r="Y1001" s="86"/>
    </row>
    <row r="1002" spans="1:25" ht="12.5" x14ac:dyDescent="0.25">
      <c r="A1002" s="9">
        <v>41664</v>
      </c>
      <c r="B1002" s="93">
        <v>1093</v>
      </c>
      <c r="C1002" s="1"/>
      <c r="F1002" s="1">
        <v>405844</v>
      </c>
      <c r="G1002" s="25">
        <f>IF(A!B1002&gt;0,G1001+A!B1002," ")</f>
        <v>4370</v>
      </c>
      <c r="H1002" s="1">
        <v>4642</v>
      </c>
      <c r="I1002" s="25">
        <f t="shared" si="24"/>
        <v>1529254</v>
      </c>
      <c r="L1002" s="83">
        <v>89.4</v>
      </c>
      <c r="M1002" s="83"/>
      <c r="N1002" s="87">
        <f>A!$F1002*0.0983</f>
        <v>39894.465199999999</v>
      </c>
      <c r="O1002" s="1">
        <v>39827</v>
      </c>
      <c r="P1002" s="83">
        <f t="shared" si="23"/>
        <v>87.803505160419959</v>
      </c>
      <c r="Q1002" s="1">
        <v>149255</v>
      </c>
      <c r="X1002" s="85">
        <f>A!N1002-O1002</f>
        <v>67.465199999998731</v>
      </c>
      <c r="Y1002" s="86"/>
    </row>
    <row r="1003" spans="1:25" ht="12.5" x14ac:dyDescent="0.25">
      <c r="A1003" s="9">
        <v>41671</v>
      </c>
      <c r="B1003" s="93">
        <v>915</v>
      </c>
      <c r="C1003" s="1"/>
      <c r="F1003" s="1">
        <v>392645</v>
      </c>
      <c r="G1003" s="25">
        <f>IF(A!B1003&gt;0,G1002+A!B1003," ")</f>
        <v>5285</v>
      </c>
      <c r="H1003" s="1">
        <v>5664</v>
      </c>
      <c r="I1003" s="25">
        <f t="shared" si="24"/>
        <v>1921899</v>
      </c>
      <c r="L1003" s="83">
        <v>86.4</v>
      </c>
      <c r="M1003" s="83"/>
      <c r="N1003" s="87">
        <f>A!$F1003*0.0983</f>
        <v>38597.003499999999</v>
      </c>
      <c r="O1003" s="1">
        <v>38597</v>
      </c>
      <c r="P1003" s="83">
        <f t="shared" si="23"/>
        <v>85.091819335544457</v>
      </c>
      <c r="Q1003" s="1">
        <v>187577</v>
      </c>
      <c r="X1003" s="85">
        <f>A!N1003-O1003</f>
        <v>3.4999999988940544E-3</v>
      </c>
      <c r="Y1003" s="86"/>
    </row>
    <row r="1004" spans="1:25" ht="12.5" x14ac:dyDescent="0.25">
      <c r="A1004" s="9">
        <v>41678</v>
      </c>
      <c r="B1004" s="93">
        <v>886</v>
      </c>
      <c r="C1004" s="1"/>
      <c r="F1004" s="1">
        <v>386329</v>
      </c>
      <c r="G1004" s="25">
        <f>IF(A!B1004&gt;0,G1003+A!B1004," ")</f>
        <v>6171</v>
      </c>
      <c r="H1004" s="1">
        <v>6645</v>
      </c>
      <c r="I1004" s="25">
        <f t="shared" si="24"/>
        <v>2308228</v>
      </c>
      <c r="L1004" s="83">
        <v>83.9</v>
      </c>
      <c r="M1004" s="83"/>
      <c r="N1004" s="87">
        <f>A!$F1004*0.0983</f>
        <v>37976.140699999996</v>
      </c>
      <c r="O1004" s="1">
        <v>37976</v>
      </c>
      <c r="P1004" s="83">
        <f t="shared" si="23"/>
        <v>83.722748687375599</v>
      </c>
      <c r="Q1004" s="1">
        <v>225283</v>
      </c>
      <c r="X1004" s="85">
        <f>A!N1004-O1004</f>
        <v>0.14069999999628635</v>
      </c>
      <c r="Y1004" s="86"/>
    </row>
    <row r="1005" spans="1:25" ht="12.5" x14ac:dyDescent="0.25">
      <c r="A1005" s="9">
        <v>41685</v>
      </c>
      <c r="B1005" s="93">
        <v>1323</v>
      </c>
      <c r="C1005" s="1"/>
      <c r="F1005" s="1">
        <v>378775</v>
      </c>
      <c r="G1005" s="25">
        <f>IF(A!B1005&gt;0,G1004+A!B1005," ")</f>
        <v>7494</v>
      </c>
      <c r="H1005" s="1">
        <v>8053</v>
      </c>
      <c r="I1005" s="25">
        <f t="shared" si="24"/>
        <v>2687003</v>
      </c>
      <c r="L1005" s="83">
        <v>81.3</v>
      </c>
      <c r="M1005" s="83"/>
      <c r="N1005" s="87">
        <f>A!$F1005*0.0983</f>
        <v>37233.582499999997</v>
      </c>
      <c r="O1005" s="1">
        <v>37306</v>
      </c>
      <c r="P1005" s="83">
        <f t="shared" si="23"/>
        <v>82.245651530736097</v>
      </c>
      <c r="Q1005" s="1">
        <v>262251</v>
      </c>
      <c r="X1005" s="85">
        <f>A!N1005-O1005</f>
        <v>-72.417500000003201</v>
      </c>
      <c r="Y1005" s="86"/>
    </row>
    <row r="1006" spans="1:25" ht="12.5" x14ac:dyDescent="0.25">
      <c r="A1006" s="9">
        <v>41692</v>
      </c>
      <c r="B1006" s="93">
        <v>1058</v>
      </c>
      <c r="C1006" s="1"/>
      <c r="F1006" s="1">
        <v>373418</v>
      </c>
      <c r="G1006" s="25">
        <f>IF(A!B1006&gt;0,G1005+A!B1006," ")</f>
        <v>8552</v>
      </c>
      <c r="H1006" s="1">
        <v>9184</v>
      </c>
      <c r="I1006" s="25">
        <f t="shared" si="24"/>
        <v>3060421</v>
      </c>
      <c r="L1006" s="83">
        <v>81.599999999999994</v>
      </c>
      <c r="M1006" s="83"/>
      <c r="N1006" s="87">
        <f>A!$F1006*0.0983</f>
        <v>36706.989399999999</v>
      </c>
      <c r="O1006" s="1">
        <v>36707</v>
      </c>
      <c r="P1006" s="83">
        <f t="shared" si="23"/>
        <v>80.92508258024796</v>
      </c>
      <c r="Q1006" s="1">
        <v>298697</v>
      </c>
      <c r="X1006" s="85">
        <f>A!N1006-O1006</f>
        <v>-1.0600000001431908E-2</v>
      </c>
      <c r="Y1006" s="86"/>
    </row>
    <row r="1007" spans="1:25" ht="12.5" x14ac:dyDescent="0.25">
      <c r="A1007" s="9">
        <v>41699</v>
      </c>
      <c r="B1007" s="93">
        <v>1261</v>
      </c>
      <c r="C1007" s="1"/>
      <c r="F1007" s="1">
        <v>389610</v>
      </c>
      <c r="G1007" s="25">
        <f>IF(A!B1007&gt;0,G1006+A!B1007," ")</f>
        <v>9813</v>
      </c>
      <c r="H1007" s="1">
        <v>10543</v>
      </c>
      <c r="I1007" s="25">
        <f t="shared" si="24"/>
        <v>3450031</v>
      </c>
      <c r="L1007" s="83">
        <v>85.4</v>
      </c>
      <c r="M1007" s="83"/>
      <c r="N1007" s="87">
        <f>A!$F1007*0.0983</f>
        <v>38298.663</v>
      </c>
      <c r="O1007" s="1">
        <v>38299</v>
      </c>
      <c r="P1007" s="83">
        <f t="shared" si="23"/>
        <v>84.434841794233165</v>
      </c>
      <c r="Q1007" s="1">
        <v>336723</v>
      </c>
      <c r="X1007" s="85">
        <f>A!N1007-O1007</f>
        <v>-0.33699999999953434</v>
      </c>
      <c r="Y1007" s="86"/>
    </row>
    <row r="1008" spans="1:25" ht="12.5" x14ac:dyDescent="0.25">
      <c r="A1008" s="9">
        <v>41706</v>
      </c>
      <c r="B1008" s="93">
        <v>860</v>
      </c>
      <c r="C1008" s="1"/>
      <c r="F1008" s="1">
        <v>387245</v>
      </c>
      <c r="G1008" s="25">
        <f>IF(A!B1008&gt;0,G1007+A!B1008," ")</f>
        <v>10673</v>
      </c>
      <c r="H1008" s="1">
        <v>11507</v>
      </c>
      <c r="I1008" s="25">
        <f t="shared" si="24"/>
        <v>3837276</v>
      </c>
      <c r="L1008" s="83">
        <v>83.9</v>
      </c>
      <c r="M1008" s="83"/>
      <c r="N1008" s="87">
        <f>A!$F1008*0.0983</f>
        <v>38066.183499999999</v>
      </c>
      <c r="O1008" s="1">
        <v>37651</v>
      </c>
      <c r="P1008" s="83">
        <f t="shared" si="23"/>
        <v>83.006246335274355</v>
      </c>
      <c r="Q1008" s="1">
        <v>374518</v>
      </c>
      <c r="X1008" s="85">
        <f>A!N1008-O1008</f>
        <v>415.18349999999919</v>
      </c>
      <c r="Y1008" s="86"/>
    </row>
    <row r="1009" spans="1:25" ht="12.5" x14ac:dyDescent="0.25">
      <c r="A1009" s="9">
        <v>41713</v>
      </c>
      <c r="B1009" s="93">
        <v>1266</v>
      </c>
      <c r="C1009" s="1"/>
      <c r="F1009" s="1">
        <v>380618</v>
      </c>
      <c r="G1009" s="25">
        <f>IF(A!B1009&gt;0,G1008+A!B1009," ")</f>
        <v>11939</v>
      </c>
      <c r="H1009" s="1">
        <v>12874</v>
      </c>
      <c r="I1009" s="25">
        <f t="shared" si="24"/>
        <v>4217894</v>
      </c>
      <c r="L1009" s="83">
        <v>83.6</v>
      </c>
      <c r="M1009" s="83"/>
      <c r="N1009" s="87">
        <f>A!$F1009*0.0983</f>
        <v>37414.749400000001</v>
      </c>
      <c r="O1009" s="1">
        <v>37415</v>
      </c>
      <c r="P1009" s="83">
        <f t="shared" si="23"/>
        <v>82.485955396517753</v>
      </c>
      <c r="Q1009" s="1">
        <v>411666</v>
      </c>
      <c r="X1009" s="85">
        <f>A!N1009-O1009</f>
        <v>-0.25059999999939464</v>
      </c>
      <c r="Y1009" s="86"/>
    </row>
    <row r="1010" spans="1:25" ht="12.5" x14ac:dyDescent="0.25">
      <c r="A1010" s="9">
        <v>41720</v>
      </c>
      <c r="B1010" s="93">
        <v>1103</v>
      </c>
      <c r="C1010" s="1"/>
      <c r="F1010" s="1">
        <v>396107</v>
      </c>
      <c r="G1010" s="25">
        <v>14060</v>
      </c>
      <c r="H1010" s="1">
        <v>12874</v>
      </c>
      <c r="I1010" s="25">
        <f t="shared" si="24"/>
        <v>4614001</v>
      </c>
      <c r="L1010" s="83">
        <v>86.9</v>
      </c>
      <c r="M1010" s="83"/>
      <c r="N1010" s="87">
        <f>A!$F1010*0.0983</f>
        <v>38937.318099999997</v>
      </c>
      <c r="O1010" s="1">
        <v>38937</v>
      </c>
      <c r="P1010" s="83">
        <f t="shared" si="23"/>
        <v>85.841391026973454</v>
      </c>
      <c r="Q1010" s="1">
        <v>454940</v>
      </c>
      <c r="X1010" s="85">
        <f>A!N1010-O1010</f>
        <v>0.3180999999967753</v>
      </c>
      <c r="Y1010" s="86"/>
    </row>
    <row r="1011" spans="1:25" ht="12.5" x14ac:dyDescent="0.25">
      <c r="A1011" s="9">
        <v>41727</v>
      </c>
      <c r="B1011" s="93">
        <v>1215</v>
      </c>
      <c r="C1011" s="1"/>
      <c r="F1011" s="1">
        <v>391253</v>
      </c>
      <c r="G1011" s="25">
        <f>IF(A!B1011&gt;0,G1010+A!B1011," ")</f>
        <v>15275</v>
      </c>
      <c r="H1011" s="1">
        <v>15271</v>
      </c>
      <c r="I1011" s="25">
        <f t="shared" si="24"/>
        <v>5005254</v>
      </c>
      <c r="L1011" s="83">
        <v>85.3</v>
      </c>
      <c r="M1011" s="83"/>
      <c r="N1011" s="87">
        <f>A!$F1011*0.0983</f>
        <v>38460.169900000001</v>
      </c>
      <c r="O1011" s="1">
        <v>38460</v>
      </c>
      <c r="P1011" s="83">
        <f t="shared" si="23"/>
        <v>84.789786036351003</v>
      </c>
      <c r="Q1011" s="1">
        <v>493518</v>
      </c>
      <c r="X1011" s="85">
        <f>A!N1011-O1011</f>
        <v>0.16990000000077998</v>
      </c>
      <c r="Y1011" s="86"/>
    </row>
    <row r="1012" spans="1:25" ht="12.5" x14ac:dyDescent="0.25">
      <c r="A1012" s="9">
        <v>41734</v>
      </c>
      <c r="B1012" s="93">
        <v>1063</v>
      </c>
      <c r="C1012" s="1"/>
      <c r="F1012" s="1">
        <v>384369</v>
      </c>
      <c r="G1012" s="25">
        <f>IF(A!B1012&gt;0,G1011+A!B1012," ")</f>
        <v>16338</v>
      </c>
      <c r="H1012" s="1">
        <v>16378</v>
      </c>
      <c r="I1012" s="25">
        <f t="shared" si="24"/>
        <v>5389623</v>
      </c>
      <c r="L1012" s="83">
        <v>83.8</v>
      </c>
      <c r="M1012" s="83"/>
      <c r="N1012" s="87">
        <f>A!$F1012*0.0983</f>
        <v>37783.472699999998</v>
      </c>
      <c r="O1012" s="1">
        <v>37783</v>
      </c>
      <c r="P1012" s="83">
        <f t="shared" si="23"/>
        <v>83.297256521358548</v>
      </c>
      <c r="Q1012" s="1">
        <v>531417</v>
      </c>
      <c r="X1012" s="85">
        <f>A!N1012-O1012</f>
        <v>0.47269999999844003</v>
      </c>
      <c r="Y1012" s="86"/>
    </row>
    <row r="1013" spans="1:25" ht="12.5" x14ac:dyDescent="0.25">
      <c r="A1013" s="9">
        <v>41741</v>
      </c>
      <c r="B1013" s="93">
        <v>1213</v>
      </c>
      <c r="C1013" s="1"/>
      <c r="F1013" s="1">
        <v>374262</v>
      </c>
      <c r="G1013" s="25">
        <f>IF(A!B1013&gt;0,G1012+A!B1013," ")</f>
        <v>17551</v>
      </c>
      <c r="H1013" s="1">
        <v>17658</v>
      </c>
      <c r="I1013" s="25">
        <f t="shared" si="24"/>
        <v>5763885</v>
      </c>
      <c r="L1013" s="83">
        <v>84.3</v>
      </c>
      <c r="M1013" s="83"/>
      <c r="N1013" s="87">
        <f>A!$F1013*0.0983</f>
        <v>36789.954599999997</v>
      </c>
      <c r="O1013" s="1">
        <v>36697</v>
      </c>
      <c r="P1013" s="83">
        <f t="shared" si="23"/>
        <v>80.903036354029453</v>
      </c>
      <c r="Q1013" s="1">
        <v>568319</v>
      </c>
      <c r="X1013" s="85">
        <f>A!N1013-O1013</f>
        <v>92.954599999997299</v>
      </c>
      <c r="Y1013" s="86"/>
    </row>
    <row r="1014" spans="1:25" ht="12.5" x14ac:dyDescent="0.25">
      <c r="A1014" s="9">
        <v>41748</v>
      </c>
      <c r="B1014" s="93">
        <v>1394</v>
      </c>
      <c r="C1014" s="1"/>
      <c r="F1014" s="1">
        <v>342150</v>
      </c>
      <c r="G1014" s="25">
        <f>IF(A!B1014&gt;0,G1013+A!B1014," ")</f>
        <v>18945</v>
      </c>
      <c r="H1014" s="1">
        <v>19121</v>
      </c>
      <c r="I1014" s="25">
        <f t="shared" si="24"/>
        <v>6106035</v>
      </c>
      <c r="L1014" s="83">
        <v>77.900000000000006</v>
      </c>
      <c r="M1014" s="83"/>
      <c r="N1014" s="87">
        <f>A!$F1014*0.0999</f>
        <v>34180.785000000003</v>
      </c>
      <c r="O1014" s="1">
        <v>34181</v>
      </c>
      <c r="P1014" s="83">
        <f t="shared" si="23"/>
        <v>75.356205837454851</v>
      </c>
      <c r="Q1014" s="1">
        <v>602055</v>
      </c>
      <c r="X1014" s="85">
        <f>A!N1014-O1014</f>
        <v>-0.21499999999650754</v>
      </c>
      <c r="Y1014" s="86"/>
    </row>
    <row r="1015" spans="1:25" ht="12.5" x14ac:dyDescent="0.25">
      <c r="A1015" s="9">
        <v>41755</v>
      </c>
      <c r="B1015" s="93">
        <v>1301</v>
      </c>
      <c r="C1015" s="1"/>
      <c r="F1015" s="1">
        <v>353645</v>
      </c>
      <c r="G1015" s="25">
        <f>IF(A!B1015&gt;0,G1014+A!B1015," ")</f>
        <v>20246</v>
      </c>
      <c r="H1015" s="1">
        <v>20520</v>
      </c>
      <c r="I1015" s="25">
        <f t="shared" si="24"/>
        <v>6459680</v>
      </c>
      <c r="L1015" s="83">
        <v>79.3</v>
      </c>
      <c r="M1015" s="83"/>
      <c r="N1015" s="87">
        <f>A!$F1015*0.0999</f>
        <v>35329.135500000004</v>
      </c>
      <c r="O1015" s="1">
        <v>35261</v>
      </c>
      <c r="P1015" s="83">
        <f t="shared" si="23"/>
        <v>77.737198269052854</v>
      </c>
      <c r="Q1015" s="1">
        <v>936924</v>
      </c>
      <c r="X1015" s="85">
        <f>A!N1015-O1015</f>
        <v>68.135500000003958</v>
      </c>
      <c r="Y1015" s="86"/>
    </row>
    <row r="1016" spans="1:25" ht="12.5" x14ac:dyDescent="0.25">
      <c r="A1016" s="9">
        <v>41762</v>
      </c>
      <c r="B1016" s="93">
        <v>1297</v>
      </c>
      <c r="C1016" s="1"/>
      <c r="F1016" s="1">
        <v>379745</v>
      </c>
      <c r="G1016" s="25">
        <f>IF(A!B1016&gt;0,G1015+A!B1016," ")</f>
        <v>21543</v>
      </c>
      <c r="H1016" s="1">
        <v>21834</v>
      </c>
      <c r="I1016" s="25">
        <f t="shared" si="24"/>
        <v>6839425</v>
      </c>
      <c r="L1016" s="83">
        <v>84.8</v>
      </c>
      <c r="M1016" s="83"/>
      <c r="N1016" s="87">
        <f>A!$F1016*0.0999</f>
        <v>37936.525500000003</v>
      </c>
      <c r="O1016" s="1">
        <v>37937</v>
      </c>
      <c r="P1016" s="83">
        <f t="shared" si="23"/>
        <v>83.636768405123462</v>
      </c>
      <c r="Q1016" s="1">
        <v>674367</v>
      </c>
      <c r="X1016" s="85">
        <f>A!N1016-O1016</f>
        <v>-0.47449999999662396</v>
      </c>
      <c r="Y1016" s="86"/>
    </row>
    <row r="1017" spans="1:25" ht="12.5" x14ac:dyDescent="0.25">
      <c r="A1017" s="9">
        <v>41769</v>
      </c>
      <c r="B1017" s="93">
        <v>1444</v>
      </c>
      <c r="C1017" s="1"/>
      <c r="F1017" s="1">
        <v>377969</v>
      </c>
      <c r="G1017" s="25">
        <f>IF(A!B1017&gt;0,G1016+A!B1017," ")</f>
        <v>22987</v>
      </c>
      <c r="H1017" s="1">
        <v>22933</v>
      </c>
      <c r="I1017" s="25">
        <f t="shared" si="24"/>
        <v>7217394</v>
      </c>
      <c r="L1017" s="83">
        <v>84.3</v>
      </c>
      <c r="M1017" s="83"/>
      <c r="N1017" s="87">
        <f>A!$F1017*0.0999</f>
        <v>37759.1031</v>
      </c>
      <c r="O1017" s="1">
        <v>37759</v>
      </c>
      <c r="P1017" s="83">
        <f t="shared" si="23"/>
        <v>83.24434557843415</v>
      </c>
      <c r="Q1017" s="1">
        <v>721018</v>
      </c>
      <c r="X1017" s="85">
        <f>A!N1017-O1017</f>
        <v>0.10310000000026776</v>
      </c>
      <c r="Y1017" s="86"/>
    </row>
    <row r="1018" spans="1:25" ht="12.5" x14ac:dyDescent="0.25">
      <c r="A1018" s="9">
        <v>41776</v>
      </c>
      <c r="B1018" s="93">
        <v>1327</v>
      </c>
      <c r="C1018" s="1"/>
      <c r="F1018" s="1">
        <v>371148</v>
      </c>
      <c r="G1018" s="25">
        <f>IF(A!B1018&gt;0,G1017+A!B1018," ")</f>
        <v>24314</v>
      </c>
      <c r="H1018" s="1">
        <v>24649</v>
      </c>
      <c r="I1018" s="25">
        <f t="shared" si="24"/>
        <v>7588542</v>
      </c>
      <c r="L1018" s="83">
        <v>86.9</v>
      </c>
      <c r="M1018" s="83"/>
      <c r="N1018" s="87">
        <f>A!$F1018*0.0999</f>
        <v>37077.6852</v>
      </c>
      <c r="O1018" s="1">
        <v>39230</v>
      </c>
      <c r="P1018" s="83">
        <f t="shared" si="23"/>
        <v>86.4873454551755</v>
      </c>
      <c r="Q1018" s="1">
        <v>748230</v>
      </c>
      <c r="X1018" s="85">
        <f>A!N1018-O1018</f>
        <v>-2152.3148000000001</v>
      </c>
      <c r="Y1018" s="86"/>
    </row>
    <row r="1019" spans="1:25" ht="12.5" x14ac:dyDescent="0.25">
      <c r="A1019" s="9">
        <v>41783</v>
      </c>
      <c r="B1019" s="93">
        <v>1205</v>
      </c>
      <c r="C1019" s="1"/>
      <c r="F1019" s="1">
        <v>321457</v>
      </c>
      <c r="G1019" s="25">
        <f>IF(A!B1019&gt;0,G1018+A!B1019," ")</f>
        <v>25519</v>
      </c>
      <c r="H1019" s="1">
        <v>25863</v>
      </c>
      <c r="I1019" s="25">
        <f t="shared" si="24"/>
        <v>7909999</v>
      </c>
      <c r="L1019" s="83">
        <v>72.3</v>
      </c>
      <c r="M1019" s="83"/>
      <c r="N1019" s="87">
        <f>A!$F1019*0.0994</f>
        <v>31952.825800000002</v>
      </c>
      <c r="O1019" s="1">
        <v>31953</v>
      </c>
      <c r="P1019" s="83">
        <f t="shared" si="23"/>
        <v>70.444306635973049</v>
      </c>
      <c r="Q1019" s="1">
        <v>779926</v>
      </c>
      <c r="X1019" s="85">
        <f>A!N1019-O1019</f>
        <v>-0.17419999999765423</v>
      </c>
      <c r="Y1019" s="86"/>
    </row>
    <row r="1020" spans="1:25" ht="12.5" x14ac:dyDescent="0.25">
      <c r="A1020" s="9">
        <v>41790</v>
      </c>
      <c r="B1020" s="93">
        <v>1341</v>
      </c>
      <c r="C1020" s="1"/>
      <c r="F1020" s="1">
        <v>368784</v>
      </c>
      <c r="G1020" s="25">
        <f>IF(A!B1020&gt;0,G1019+A!B1020," ")</f>
        <v>26860</v>
      </c>
      <c r="H1020" s="1">
        <v>26937</v>
      </c>
      <c r="I1020" s="25">
        <f t="shared" si="24"/>
        <v>8278783</v>
      </c>
      <c r="L1020" s="83">
        <v>80</v>
      </c>
      <c r="M1020" s="83"/>
      <c r="N1020" s="87">
        <f>A!$F1020*0.0994</f>
        <v>36657.1296</v>
      </c>
      <c r="O1020" s="1">
        <v>36657</v>
      </c>
      <c r="P1020" s="83">
        <f t="shared" si="23"/>
        <v>80.814851449155455</v>
      </c>
      <c r="Q1020" s="1">
        <v>822911</v>
      </c>
      <c r="X1020" s="85">
        <f>A!N1020-O1020</f>
        <v>0.12960000000020955</v>
      </c>
      <c r="Y1020" s="86"/>
    </row>
    <row r="1021" spans="1:25" ht="12.5" x14ac:dyDescent="0.25">
      <c r="A1021" s="9">
        <v>41797</v>
      </c>
      <c r="B1021" s="93">
        <v>1523</v>
      </c>
      <c r="C1021" s="1"/>
      <c r="F1021" s="1">
        <v>367141</v>
      </c>
      <c r="G1021" s="25">
        <f>IF(A!B1021&gt;0,G1020+A!B1021," ")</f>
        <v>28383</v>
      </c>
      <c r="H1021" s="1">
        <v>28496</v>
      </c>
      <c r="I1021" s="25">
        <f t="shared" si="24"/>
        <v>8645924</v>
      </c>
      <c r="L1021" s="83">
        <v>78.2</v>
      </c>
      <c r="M1021" s="83"/>
      <c r="N1021" s="87">
        <f>A!$F1021*0.0994</f>
        <v>36493.815399999999</v>
      </c>
      <c r="O1021" s="1">
        <v>37014</v>
      </c>
      <c r="P1021" s="83">
        <f t="shared" si="23"/>
        <v>81.601901725155898</v>
      </c>
      <c r="Q1021" s="1">
        <v>859405</v>
      </c>
      <c r="X1021" s="85">
        <f>A!N1021-O1021</f>
        <v>-520.1846000000005</v>
      </c>
      <c r="Y1021" s="86"/>
    </row>
    <row r="1022" spans="1:25" ht="12.5" x14ac:dyDescent="0.25">
      <c r="A1022" s="9">
        <v>41804</v>
      </c>
      <c r="B1022" s="93">
        <v>1349</v>
      </c>
      <c r="C1022" s="1"/>
      <c r="F1022" s="1">
        <v>376037</v>
      </c>
      <c r="G1022" s="25">
        <f>IF(A!B1022&gt;0,G1021+A!B1022," ")</f>
        <v>29732</v>
      </c>
      <c r="H1022" s="1">
        <v>29860</v>
      </c>
      <c r="I1022" s="25">
        <f t="shared" si="24"/>
        <v>9021961</v>
      </c>
      <c r="L1022" s="83">
        <v>70.3</v>
      </c>
      <c r="M1022" s="83"/>
      <c r="N1022" s="87">
        <f>A!$F1022*0.0994</f>
        <v>37378.077799999999</v>
      </c>
      <c r="O1022" s="1">
        <v>38166</v>
      </c>
      <c r="P1022" s="83">
        <f t="shared" si="23"/>
        <v>84.141626985527097</v>
      </c>
      <c r="Q1022" s="1">
        <v>896783</v>
      </c>
      <c r="X1022" s="85">
        <f>A!N1022-O1022</f>
        <v>-787.92220000000088</v>
      </c>
      <c r="Y1022" s="86"/>
    </row>
    <row r="1023" spans="1:25" ht="12.5" x14ac:dyDescent="0.25">
      <c r="A1023" s="9">
        <v>41811</v>
      </c>
      <c r="B1023" s="93">
        <v>1405</v>
      </c>
      <c r="C1023" s="1"/>
      <c r="F1023" s="1">
        <v>363435</v>
      </c>
      <c r="G1023" s="25">
        <f>IF(A!B1023&gt;0,G1022+A!B1023," ")</f>
        <v>31137</v>
      </c>
      <c r="H1023" s="1">
        <v>31286</v>
      </c>
      <c r="I1023" s="25">
        <f t="shared" si="24"/>
        <v>9385396</v>
      </c>
      <c r="L1023" s="83">
        <v>81.599999999999994</v>
      </c>
      <c r="M1023" s="83"/>
      <c r="N1023" s="87">
        <f>A!$F1023*0.0994</f>
        <v>36125.438999999998</v>
      </c>
      <c r="O1023" s="1">
        <v>36125</v>
      </c>
      <c r="P1023" s="83">
        <f t="shared" si="23"/>
        <v>79.641992214331253</v>
      </c>
      <c r="Q1023" s="1">
        <v>932908</v>
      </c>
      <c r="X1023" s="85">
        <f>A!N1023-O1023</f>
        <v>0.4389999999984866</v>
      </c>
      <c r="Y1023" s="86"/>
    </row>
    <row r="1024" spans="1:25" ht="12.5" x14ac:dyDescent="0.25">
      <c r="A1024" s="9">
        <v>41818</v>
      </c>
      <c r="B1024" s="93">
        <v>1168</v>
      </c>
      <c r="C1024" s="1"/>
      <c r="F1024" s="1">
        <v>343527</v>
      </c>
      <c r="G1024" s="25">
        <f>IF(A!B1024&gt;0,G1023+A!B1024," ")</f>
        <v>32305</v>
      </c>
      <c r="H1024" s="1">
        <v>32549</v>
      </c>
      <c r="I1024" s="25">
        <f t="shared" si="24"/>
        <v>9728923</v>
      </c>
      <c r="L1024" s="83">
        <v>77.2</v>
      </c>
      <c r="M1024" s="83"/>
      <c r="N1024" s="87">
        <f>A!$F1024*0.0994</f>
        <v>34146.5838</v>
      </c>
      <c r="O1024" s="1">
        <v>33657</v>
      </c>
      <c r="P1024" s="83">
        <f t="shared" si="23"/>
        <v>74.200983583605449</v>
      </c>
      <c r="Q1024" s="1">
        <v>967055</v>
      </c>
      <c r="X1024" s="85">
        <f>A!N1024-O1024</f>
        <v>489.58380000000034</v>
      </c>
      <c r="Y1024" s="86"/>
    </row>
    <row r="1025" spans="1:25" ht="12.5" x14ac:dyDescent="0.25">
      <c r="A1025" s="9">
        <v>41825</v>
      </c>
      <c r="B1025" s="93">
        <v>1455</v>
      </c>
      <c r="C1025" s="1"/>
      <c r="F1025" s="1">
        <v>320200</v>
      </c>
      <c r="G1025" s="25">
        <f>IF(A!B1025&gt;0,G1024+A!B1025," ")</f>
        <v>33760</v>
      </c>
      <c r="H1025" s="1">
        <v>34128</v>
      </c>
      <c r="I1025" s="25">
        <f t="shared" si="24"/>
        <v>10049123</v>
      </c>
      <c r="L1025" s="83">
        <v>72.599999999999994</v>
      </c>
      <c r="M1025" s="83"/>
      <c r="N1025" s="87">
        <f>A!$F1025*0.0994</f>
        <v>31827.88</v>
      </c>
      <c r="O1025" s="1">
        <v>31862</v>
      </c>
      <c r="P1025" s="83">
        <f t="shared" si="23"/>
        <v>70.2436859773847</v>
      </c>
      <c r="Q1025" s="1">
        <v>998883</v>
      </c>
      <c r="X1025" s="85">
        <f>A!N1025-O1025</f>
        <v>-34.119999999998981</v>
      </c>
      <c r="Y1025" s="86"/>
    </row>
    <row r="1026" spans="1:25" ht="12.5" x14ac:dyDescent="0.25">
      <c r="A1026" s="9">
        <v>41832</v>
      </c>
      <c r="B1026" s="93">
        <v>1311</v>
      </c>
      <c r="C1026" s="1"/>
      <c r="F1026" s="1">
        <v>379278</v>
      </c>
      <c r="G1026" s="25">
        <f>IF(A!B1026&gt;0,G1025+A!B1026," ")</f>
        <v>35071</v>
      </c>
      <c r="H1026" s="1">
        <v>35579</v>
      </c>
      <c r="I1026" s="25">
        <f t="shared" si="24"/>
        <v>10428401</v>
      </c>
      <c r="L1026" s="83">
        <v>71.2</v>
      </c>
      <c r="M1026" s="83"/>
      <c r="N1026" s="87">
        <f>A!$F1026*0.0994</f>
        <v>37700.233200000002</v>
      </c>
      <c r="O1026" s="1">
        <v>37634</v>
      </c>
      <c r="P1026" s="83">
        <f t="shared" si="23"/>
        <v>82.968767750702909</v>
      </c>
      <c r="Q1026" s="1">
        <v>1036583</v>
      </c>
      <c r="X1026" s="85">
        <f>A!N1026-O1026</f>
        <v>66.233200000002398</v>
      </c>
      <c r="Y1026" s="86"/>
    </row>
    <row r="1027" spans="1:25" ht="12.5" x14ac:dyDescent="0.25">
      <c r="A1027" s="9">
        <v>41839</v>
      </c>
      <c r="B1027" s="93">
        <v>1280</v>
      </c>
      <c r="C1027" s="1"/>
      <c r="F1027" s="1">
        <v>379128</v>
      </c>
      <c r="G1027" s="25">
        <f>IF(A!B1027&gt;0,G1026+A!B1027," ")</f>
        <v>36351</v>
      </c>
      <c r="H1027" s="1">
        <v>37048</v>
      </c>
      <c r="I1027" s="25">
        <f t="shared" si="24"/>
        <v>10807529</v>
      </c>
      <c r="L1027" s="83">
        <v>67.8</v>
      </c>
      <c r="M1027" s="83"/>
      <c r="N1027" s="87">
        <f>A!$F1027*0.0994</f>
        <v>37685.323199999999</v>
      </c>
      <c r="O1027" s="1">
        <v>37623</v>
      </c>
      <c r="P1027" s="83">
        <f t="shared" si="23"/>
        <v>82.944516901862542</v>
      </c>
      <c r="Q1027" s="1">
        <v>1074268</v>
      </c>
      <c r="X1027" s="85">
        <f>A!N1027-O1027</f>
        <v>62.323199999998906</v>
      </c>
      <c r="Y1027" s="86"/>
    </row>
    <row r="1028" spans="1:25" ht="12.5" x14ac:dyDescent="0.25">
      <c r="A1028" s="9">
        <v>41846</v>
      </c>
      <c r="B1028" s="93">
        <v>903</v>
      </c>
      <c r="C1028" s="1"/>
      <c r="F1028" s="1">
        <v>372728</v>
      </c>
      <c r="G1028" s="25">
        <f>IF(A!B1028&gt;0,G1027+A!B1028," ")</f>
        <v>37254</v>
      </c>
      <c r="H1028" s="1">
        <v>38291</v>
      </c>
      <c r="I1028" s="25">
        <f t="shared" si="24"/>
        <v>11180257</v>
      </c>
      <c r="L1028" s="83">
        <v>84</v>
      </c>
      <c r="M1028" s="83"/>
      <c r="N1028" s="87">
        <f>A!$F1028*0.0994</f>
        <v>37049.163200000003</v>
      </c>
      <c r="O1028" s="1">
        <v>37049</v>
      </c>
      <c r="P1028" s="83">
        <f t="shared" si="23"/>
        <v>81.67906351692065</v>
      </c>
      <c r="Q1028" s="1">
        <v>1101378</v>
      </c>
      <c r="X1028" s="85">
        <f>A!N1028-O1028</f>
        <v>0.16320000000268919</v>
      </c>
      <c r="Y1028" s="86"/>
    </row>
    <row r="1029" spans="1:25" ht="12.5" x14ac:dyDescent="0.25">
      <c r="A1029" s="9">
        <v>41853</v>
      </c>
      <c r="B1029" s="93">
        <v>1222</v>
      </c>
      <c r="C1029" s="1"/>
      <c r="F1029" s="1">
        <v>366007</v>
      </c>
      <c r="G1029" s="25">
        <f>IF(A!B1029&gt;0,G1028+A!B1029," ")</f>
        <v>38476</v>
      </c>
      <c r="H1029" s="1">
        <v>39725</v>
      </c>
      <c r="I1029" s="25">
        <f t="shared" si="24"/>
        <v>11546264</v>
      </c>
      <c r="L1029" s="83">
        <v>81.900000000000006</v>
      </c>
      <c r="M1029" s="83"/>
      <c r="N1029" s="87">
        <f>A!$F1029*0.0994</f>
        <v>36381.095800000003</v>
      </c>
      <c r="O1029" s="1">
        <v>36379</v>
      </c>
      <c r="P1029" s="83">
        <f t="shared" si="23"/>
        <v>80.201966360281148</v>
      </c>
      <c r="Q1029" s="1">
        <v>1147672</v>
      </c>
      <c r="X1029" s="85">
        <f>A!N1029-O1029</f>
        <v>2.0958000000027823</v>
      </c>
      <c r="Y1029" s="86"/>
    </row>
    <row r="1030" spans="1:25" ht="12.5" x14ac:dyDescent="0.25">
      <c r="A1030" s="9">
        <v>41860</v>
      </c>
      <c r="B1030" s="93">
        <v>1199</v>
      </c>
      <c r="C1030" s="1"/>
      <c r="F1030" s="1">
        <v>341420</v>
      </c>
      <c r="G1030" s="25">
        <f>IF(A!B1030&gt;0,G1029+A!B1030," ")</f>
        <v>39675</v>
      </c>
      <c r="H1030" s="1">
        <v>41059</v>
      </c>
      <c r="I1030" s="25">
        <f t="shared" si="24"/>
        <v>11887684</v>
      </c>
      <c r="L1030" s="83">
        <v>76.599999999999994</v>
      </c>
      <c r="M1030" s="83"/>
      <c r="N1030" s="87">
        <f>A!$F1030*0.0994</f>
        <v>33937.148000000001</v>
      </c>
      <c r="O1030" s="1">
        <v>34035</v>
      </c>
      <c r="P1030" s="83">
        <f t="shared" si="23"/>
        <v>75.034330934664752</v>
      </c>
      <c r="Q1030" s="1">
        <v>1183752</v>
      </c>
      <c r="X1030" s="85">
        <f>A!N1030-O1030</f>
        <v>-97.851999999998952</v>
      </c>
      <c r="Y1030" s="86"/>
    </row>
    <row r="1031" spans="1:25" ht="12.5" x14ac:dyDescent="0.25">
      <c r="A1031" s="9">
        <v>41867</v>
      </c>
      <c r="B1031" s="93">
        <v>1388</v>
      </c>
      <c r="C1031" s="1"/>
      <c r="F1031" s="1">
        <v>378402</v>
      </c>
      <c r="G1031" s="25">
        <f>IF(A!B1031&gt;0,G1030+A!B1031," ")</f>
        <v>41063</v>
      </c>
      <c r="H1031" s="1">
        <v>42603</v>
      </c>
      <c r="I1031" s="25">
        <f t="shared" si="24"/>
        <v>12266086</v>
      </c>
      <c r="L1031" s="83">
        <v>82.9</v>
      </c>
      <c r="M1031" s="83"/>
      <c r="N1031" s="87">
        <f>A!$F1031*0.0994</f>
        <v>37613.158799999997</v>
      </c>
      <c r="O1031" s="1">
        <v>37613</v>
      </c>
      <c r="P1031" s="83">
        <f t="shared" si="23"/>
        <v>82.92247067564405</v>
      </c>
      <c r="Q1031" s="1">
        <v>1221432</v>
      </c>
      <c r="X1031" s="85">
        <f>A!N1031-O1031</f>
        <v>0.15879999999742722</v>
      </c>
      <c r="Y1031" s="86"/>
    </row>
    <row r="1032" spans="1:25" ht="12.5" x14ac:dyDescent="0.25">
      <c r="A1032" s="9">
        <v>41874</v>
      </c>
      <c r="B1032" s="93">
        <v>1090</v>
      </c>
      <c r="C1032" s="1"/>
      <c r="F1032" s="1">
        <v>387117</v>
      </c>
      <c r="G1032" s="25">
        <f>IF(A!B1032&gt;0,G1031+A!B1032," ")</f>
        <v>42153</v>
      </c>
      <c r="H1032" s="1">
        <v>43820</v>
      </c>
      <c r="I1032" s="25">
        <f t="shared" si="24"/>
        <v>12653203</v>
      </c>
      <c r="L1032" s="83">
        <v>86.7</v>
      </c>
      <c r="M1032" s="83"/>
      <c r="N1032" s="87">
        <f>A!$F1032*0.0994</f>
        <v>38479.429799999998</v>
      </c>
      <c r="O1032" s="1">
        <v>38479</v>
      </c>
      <c r="P1032" s="83">
        <f t="shared" si="23"/>
        <v>84.831673866166156</v>
      </c>
      <c r="Q1032" s="1">
        <v>1270382</v>
      </c>
      <c r="X1032" s="85">
        <f>A!N1032-O1032</f>
        <v>0.42979999999806751</v>
      </c>
      <c r="Y1032" s="86"/>
    </row>
    <row r="1033" spans="1:25" ht="12.5" x14ac:dyDescent="0.25">
      <c r="A1033" s="9">
        <v>41881</v>
      </c>
      <c r="B1033" s="93">
        <v>1422</v>
      </c>
      <c r="C1033" s="1"/>
      <c r="F1033" s="1">
        <v>381409</v>
      </c>
      <c r="G1033" s="25">
        <f>IF(A!B1033&gt;0,G1032+A!B1033," ")</f>
        <v>43575</v>
      </c>
      <c r="H1033" s="1">
        <v>45329</v>
      </c>
      <c r="I1033" s="25">
        <f t="shared" si="24"/>
        <v>13034612</v>
      </c>
      <c r="L1033" s="83">
        <v>84.8</v>
      </c>
      <c r="M1033" s="83"/>
      <c r="N1033" s="87">
        <f>A!$F1033*0.0994</f>
        <v>37912.054600000003</v>
      </c>
      <c r="O1033" s="1">
        <v>37440</v>
      </c>
      <c r="P1033" s="83">
        <f t="shared" si="23"/>
        <v>82.541070962063998</v>
      </c>
      <c r="Q1033" s="1">
        <v>1308675</v>
      </c>
      <c r="X1033" s="85">
        <f>A!N1033-O1033</f>
        <v>472.05460000000312</v>
      </c>
      <c r="Y1033" s="86"/>
    </row>
    <row r="1034" spans="1:25" ht="12.5" x14ac:dyDescent="0.25">
      <c r="A1034" s="9">
        <v>41888</v>
      </c>
      <c r="B1034" s="93">
        <v>1272</v>
      </c>
      <c r="C1034" s="1"/>
      <c r="F1034" s="1">
        <v>325322</v>
      </c>
      <c r="G1034" s="25">
        <f>IF(A!B1034&gt;0,G1033+A!B1034," ")</f>
        <v>44847</v>
      </c>
      <c r="H1034" s="1">
        <v>46677</v>
      </c>
      <c r="I1034" s="25">
        <f t="shared" si="24"/>
        <v>13359934</v>
      </c>
      <c r="L1034" s="83">
        <v>73.400000000000006</v>
      </c>
      <c r="M1034" s="83"/>
      <c r="N1034" s="87">
        <f>A!$F1034*0.0994</f>
        <v>32337.006799999999</v>
      </c>
      <c r="O1034" s="1">
        <v>32323</v>
      </c>
      <c r="P1034" s="83">
        <f t="shared" si="23"/>
        <v>71.260017006057552</v>
      </c>
      <c r="Q1034" s="1">
        <v>1341337</v>
      </c>
      <c r="X1034" s="85">
        <f>A!N1034-O1034</f>
        <v>14.006799999999203</v>
      </c>
      <c r="Y1034" s="86"/>
    </row>
    <row r="1035" spans="1:25" ht="12.5" x14ac:dyDescent="0.25">
      <c r="A1035" s="9">
        <v>41895</v>
      </c>
      <c r="B1035" s="93">
        <v>1365</v>
      </c>
      <c r="C1035" s="1"/>
      <c r="F1035" s="1">
        <v>401926</v>
      </c>
      <c r="G1035" s="25">
        <f>IF(A!B1035&gt;0,G1034+A!B1035," ")</f>
        <v>46212</v>
      </c>
      <c r="H1035" s="1">
        <v>48107</v>
      </c>
      <c r="I1035" s="25">
        <f t="shared" si="24"/>
        <v>13761860</v>
      </c>
      <c r="L1035" s="83">
        <v>87.2</v>
      </c>
      <c r="M1035" s="83"/>
      <c r="N1035" s="87">
        <f>A!$F1035*0.0994</f>
        <v>39951.4444</v>
      </c>
      <c r="O1035" s="1">
        <v>39882</v>
      </c>
      <c r="P1035" s="83">
        <f t="shared" si="23"/>
        <v>87.92475940462171</v>
      </c>
      <c r="Q1035" s="1">
        <v>1381691</v>
      </c>
      <c r="X1035" s="85">
        <f>A!N1035-O1035</f>
        <v>69.444400000000314</v>
      </c>
      <c r="Y1035" s="86"/>
    </row>
    <row r="1036" spans="1:25" ht="12.5" x14ac:dyDescent="0.25">
      <c r="A1036" s="9">
        <v>41902</v>
      </c>
      <c r="B1036" s="93">
        <v>895</v>
      </c>
      <c r="C1036" s="1"/>
      <c r="F1036" s="1">
        <v>397922</v>
      </c>
      <c r="G1036" s="25">
        <f>IF(A!B1036&gt;0,G1035+A!B1036," ")</f>
        <v>47107</v>
      </c>
      <c r="H1036" s="1">
        <v>49072</v>
      </c>
      <c r="I1036" s="25">
        <f t="shared" si="24"/>
        <v>14159782</v>
      </c>
      <c r="L1036" s="83">
        <v>84.9</v>
      </c>
      <c r="M1036" s="83"/>
      <c r="N1036" s="87">
        <f>A!$F1036*0.0994</f>
        <v>39553.446799999998</v>
      </c>
      <c r="O1036" s="1">
        <v>39487</v>
      </c>
      <c r="P1036" s="83">
        <f t="shared" si="23"/>
        <v>87.053933468990948</v>
      </c>
      <c r="Q1036" s="1">
        <v>1421642</v>
      </c>
      <c r="X1036" s="85">
        <f>A!N1036-O1036</f>
        <v>66.446799999997893</v>
      </c>
      <c r="Y1036" s="86"/>
    </row>
    <row r="1037" spans="1:25" ht="12.5" x14ac:dyDescent="0.25">
      <c r="A1037" s="9">
        <v>41909</v>
      </c>
      <c r="B1037" s="93">
        <v>1500</v>
      </c>
      <c r="C1037" s="1"/>
      <c r="F1037" s="1">
        <v>396086</v>
      </c>
      <c r="G1037" s="25">
        <f>IF(A!B1037&gt;0,G1036+A!B1037," ")</f>
        <v>48607</v>
      </c>
      <c r="H1037" s="1">
        <v>48751</v>
      </c>
      <c r="I1037" s="25">
        <f t="shared" si="24"/>
        <v>14555868</v>
      </c>
      <c r="L1037" s="83">
        <v>90</v>
      </c>
      <c r="M1037" s="83"/>
      <c r="N1037" s="87">
        <f>A!$F1037*0.0994</f>
        <v>39370.948400000001</v>
      </c>
      <c r="O1037" s="1">
        <v>39323</v>
      </c>
      <c r="P1037" s="83">
        <f t="shared" si="23"/>
        <v>86.692375359007556</v>
      </c>
      <c r="Q1037" s="1">
        <v>1446805</v>
      </c>
      <c r="X1037" s="85">
        <f>A!N1037-O1037</f>
        <v>47.948400000001129</v>
      </c>
      <c r="Y1037" s="86"/>
    </row>
    <row r="1038" spans="1:25" ht="12.5" x14ac:dyDescent="0.25">
      <c r="A1038" s="9">
        <v>41916</v>
      </c>
      <c r="B1038" s="93">
        <v>1360</v>
      </c>
      <c r="C1038" s="1"/>
      <c r="F1038" s="1">
        <v>391856</v>
      </c>
      <c r="G1038" s="25">
        <f>IF(A!B1038&gt;0,G1037+A!B1038," ")</f>
        <v>49967</v>
      </c>
      <c r="H1038" s="1">
        <v>52097</v>
      </c>
      <c r="I1038" s="25">
        <f t="shared" si="24"/>
        <v>14947724</v>
      </c>
      <c r="L1038" s="83">
        <v>85.1</v>
      </c>
      <c r="M1038" s="83"/>
      <c r="N1038" s="87">
        <f>A!$F1038*0.0994</f>
        <v>38950.486400000002</v>
      </c>
      <c r="O1038" s="1">
        <v>38968</v>
      </c>
      <c r="P1038" s="83">
        <f t="shared" si="23"/>
        <v>85.909734328250806</v>
      </c>
      <c r="Q1038" s="1">
        <v>1500751</v>
      </c>
      <c r="X1038" s="85">
        <f>A!N1038-O1038</f>
        <v>-17.513599999998405</v>
      </c>
      <c r="Y1038" s="86"/>
    </row>
    <row r="1039" spans="1:25" ht="12.5" x14ac:dyDescent="0.25">
      <c r="A1039" s="9">
        <v>41923</v>
      </c>
      <c r="B1039" s="93">
        <v>1000</v>
      </c>
      <c r="C1039" s="1"/>
      <c r="F1039" s="1">
        <v>391630</v>
      </c>
      <c r="G1039" s="25">
        <f>IF(A!B1039&gt;0,G1038+A!B1039," ")</f>
        <v>50967</v>
      </c>
      <c r="H1039" s="1">
        <v>53214</v>
      </c>
      <c r="I1039" s="25">
        <f t="shared" si="24"/>
        <v>15339354</v>
      </c>
      <c r="L1039" s="83">
        <v>75.5</v>
      </c>
      <c r="M1039" s="83"/>
      <c r="N1039" s="87">
        <f>A!$F1039*0.0994</f>
        <v>38928.022000000004</v>
      </c>
      <c r="O1039" s="1">
        <v>38913</v>
      </c>
      <c r="P1039" s="83">
        <f t="shared" si="23"/>
        <v>85.788480084049041</v>
      </c>
      <c r="Q1039" s="1">
        <v>1540071</v>
      </c>
      <c r="X1039" s="85">
        <f>A!N1039-O1039</f>
        <v>15.022000000004482</v>
      </c>
      <c r="Y1039" s="86"/>
    </row>
    <row r="1040" spans="1:25" ht="12.5" x14ac:dyDescent="0.25">
      <c r="A1040" s="9">
        <v>41930</v>
      </c>
      <c r="B1040" s="93">
        <v>1207</v>
      </c>
      <c r="C1040" s="1"/>
      <c r="F1040" s="1">
        <v>340272</v>
      </c>
      <c r="G1040" s="25">
        <f>IF(A!B1040&gt;0,G1039+A!B1040," ")</f>
        <v>52174</v>
      </c>
      <c r="H1040" s="1">
        <v>54508</v>
      </c>
      <c r="I1040" s="25">
        <f t="shared" si="24"/>
        <v>15679626</v>
      </c>
      <c r="L1040" s="83">
        <v>79</v>
      </c>
      <c r="M1040" s="83"/>
      <c r="N1040" s="87">
        <f>A!$F1040*0.0994</f>
        <v>33823.036800000002</v>
      </c>
      <c r="O1040" s="1">
        <v>33929</v>
      </c>
      <c r="P1040" s="83">
        <f t="shared" si="23"/>
        <v>74.80064093674865</v>
      </c>
      <c r="Q1040" s="1">
        <v>1556987</v>
      </c>
      <c r="X1040" s="85">
        <f>A!N1040-O1040</f>
        <v>-105.96319999999832</v>
      </c>
      <c r="Y1040" s="86"/>
    </row>
    <row r="1041" spans="1:25" ht="12.5" x14ac:dyDescent="0.25">
      <c r="A1041" s="9">
        <v>41937</v>
      </c>
      <c r="B1041" s="93">
        <v>1200</v>
      </c>
      <c r="C1041" s="1"/>
      <c r="F1041" s="1">
        <v>407267</v>
      </c>
      <c r="G1041" s="25">
        <f>IF(A!B1041&gt;0,G1040+A!B1041," ")</f>
        <v>53374</v>
      </c>
      <c r="H1041" s="1">
        <v>55933</v>
      </c>
      <c r="I1041" s="25">
        <f t="shared" si="24"/>
        <v>16086893</v>
      </c>
      <c r="L1041" s="83">
        <v>90.7</v>
      </c>
      <c r="M1041" s="83"/>
      <c r="N1041" s="87">
        <f>A!$F1041*0.0994</f>
        <v>40482.339800000002</v>
      </c>
      <c r="O1041" s="1">
        <v>40437</v>
      </c>
      <c r="P1041" s="83">
        <f t="shared" si="23"/>
        <v>89.14832495974845</v>
      </c>
      <c r="Q1041" s="1">
        <v>1597428</v>
      </c>
      <c r="X1041" s="85">
        <f>A!N1041-O1041</f>
        <v>45.33980000000156</v>
      </c>
      <c r="Y1041" s="86"/>
    </row>
    <row r="1042" spans="1:25" ht="12.5" x14ac:dyDescent="0.25">
      <c r="A1042" s="9">
        <v>41944</v>
      </c>
      <c r="B1042" s="93">
        <v>1153</v>
      </c>
      <c r="C1042" s="1"/>
      <c r="F1042" s="1">
        <v>404048</v>
      </c>
      <c r="G1042" s="25">
        <f>IF(A!B1042&gt;0,G1041+A!B1042," ")</f>
        <v>54527</v>
      </c>
      <c r="H1042" s="1">
        <v>57208</v>
      </c>
      <c r="I1042" s="25">
        <f t="shared" si="24"/>
        <v>16490941</v>
      </c>
      <c r="L1042" s="83">
        <v>90.2</v>
      </c>
      <c r="M1042" s="83"/>
      <c r="N1042" s="87">
        <f>A!$F1042*0.0994</f>
        <v>40162.371200000001</v>
      </c>
      <c r="O1042" s="1">
        <v>40158</v>
      </c>
      <c r="P1042" s="83">
        <f t="shared" si="23"/>
        <v>88.533235248252296</v>
      </c>
      <c r="Q1042" s="1">
        <v>1637550</v>
      </c>
      <c r="X1042" s="85">
        <f>A!N1042-O1042</f>
        <v>4.3712000000014086</v>
      </c>
      <c r="Y1042" s="86"/>
    </row>
    <row r="1043" spans="1:25" ht="12.5" x14ac:dyDescent="0.25">
      <c r="A1043" s="9">
        <v>41951</v>
      </c>
      <c r="B1043" s="93">
        <v>1094</v>
      </c>
      <c r="C1043" s="1"/>
      <c r="F1043" s="1">
        <v>413164</v>
      </c>
      <c r="G1043" s="25">
        <f>IF(A!B1043&gt;0,G1042+A!B1043," ")</f>
        <v>55621</v>
      </c>
      <c r="H1043" s="1">
        <v>58272</v>
      </c>
      <c r="I1043" s="25">
        <f t="shared" si="24"/>
        <v>16904105</v>
      </c>
      <c r="L1043" s="83">
        <v>93.9</v>
      </c>
      <c r="M1043" s="83"/>
      <c r="N1043" s="87">
        <f>A!$F1043*0.0994</f>
        <v>41068.501600000003</v>
      </c>
      <c r="O1043" s="1">
        <v>41052</v>
      </c>
      <c r="P1043" s="83">
        <f t="shared" si="23"/>
        <v>90.504167872186201</v>
      </c>
      <c r="Q1043" s="1">
        <v>1678578</v>
      </c>
      <c r="X1043" s="85">
        <f>A!N1043-O1043</f>
        <v>16.501600000003236</v>
      </c>
      <c r="Y1043" s="86"/>
    </row>
    <row r="1044" spans="1:25" ht="12.5" x14ac:dyDescent="0.25">
      <c r="A1044" s="9">
        <v>41958</v>
      </c>
      <c r="B1044" s="93">
        <v>691</v>
      </c>
      <c r="C1044" s="1"/>
      <c r="F1044" s="1">
        <v>398124</v>
      </c>
      <c r="G1044" s="25">
        <f>IF(A!B1044&gt;0,G1043+A!B1044," ")</f>
        <v>56312</v>
      </c>
      <c r="H1044" s="1">
        <v>59508</v>
      </c>
      <c r="I1044" s="25">
        <f t="shared" si="24"/>
        <v>17302229</v>
      </c>
      <c r="L1044" s="83">
        <v>92</v>
      </c>
      <c r="M1044" s="83"/>
      <c r="N1044" s="87">
        <f>A!$F1044*0.0994</f>
        <v>39573.525600000001</v>
      </c>
      <c r="O1044" s="1">
        <v>39695</v>
      </c>
      <c r="P1044" s="83">
        <f t="shared" si="23"/>
        <v>87.512494974335766</v>
      </c>
      <c r="Q1044" s="1">
        <v>1718111</v>
      </c>
      <c r="X1044" s="85">
        <f>A!N1044-O1044</f>
        <v>-121.47439999999915</v>
      </c>
      <c r="Y1044" s="86"/>
    </row>
    <row r="1045" spans="1:25" ht="12.5" x14ac:dyDescent="0.25">
      <c r="A1045" s="9">
        <v>41965</v>
      </c>
      <c r="B1045" s="93">
        <v>1088</v>
      </c>
      <c r="C1045" s="1"/>
      <c r="F1045" s="1">
        <v>417422</v>
      </c>
      <c r="G1045" s="25">
        <f>IF(A!B1045&gt;0,G1044+A!B1045," ")</f>
        <v>57400</v>
      </c>
      <c r="H1045" s="1">
        <v>60915</v>
      </c>
      <c r="I1045" s="25">
        <f t="shared" si="24"/>
        <v>17719651</v>
      </c>
      <c r="L1045" s="83">
        <v>91.5</v>
      </c>
      <c r="M1045" s="83"/>
      <c r="N1045" s="87">
        <f>A!$F1045*0.0994</f>
        <v>41491.746800000001</v>
      </c>
      <c r="O1045" s="1">
        <v>41483</v>
      </c>
      <c r="P1045" s="83">
        <f t="shared" si="23"/>
        <v>91.454360222203547</v>
      </c>
      <c r="Q1045" s="1">
        <v>1759561</v>
      </c>
      <c r="X1045" s="85">
        <f>A!N1045-O1045</f>
        <v>8.7468000000008033</v>
      </c>
      <c r="Y1045" s="86"/>
    </row>
    <row r="1046" spans="1:25" ht="12.5" x14ac:dyDescent="0.25">
      <c r="A1046" s="9">
        <v>41972</v>
      </c>
      <c r="B1046" s="93">
        <v>1180</v>
      </c>
      <c r="C1046" s="1"/>
      <c r="F1046" s="1">
        <v>404356</v>
      </c>
      <c r="G1046" s="25">
        <f>IF(A!B1046&gt;0,G1045+A!B1046," ")</f>
        <v>58580</v>
      </c>
      <c r="H1046" s="1">
        <v>61938</v>
      </c>
      <c r="I1046" s="25">
        <f t="shared" si="24"/>
        <v>18124007</v>
      </c>
      <c r="L1046" s="83">
        <v>84.7</v>
      </c>
      <c r="M1046" s="83"/>
      <c r="N1046" s="87">
        <f>A!$F1046*0.0994</f>
        <v>40192.986400000002</v>
      </c>
      <c r="O1046" s="1">
        <v>40192</v>
      </c>
      <c r="P1046" s="83">
        <f t="shared" si="23"/>
        <v>88.608192417395202</v>
      </c>
      <c r="Q1046" s="1">
        <v>1799714</v>
      </c>
      <c r="X1046" s="85">
        <f>A!N1046-O1046</f>
        <v>0.98640000000159489</v>
      </c>
      <c r="Y1046" s="86"/>
    </row>
    <row r="1047" spans="1:25" ht="12.5" x14ac:dyDescent="0.25">
      <c r="A1047" s="9">
        <v>41979</v>
      </c>
      <c r="B1047" s="93">
        <v>1057</v>
      </c>
      <c r="C1047" s="1"/>
      <c r="F1047" s="1">
        <v>405719</v>
      </c>
      <c r="G1047" s="25">
        <f>IF(A!B1047&gt;0,G1046+A!B1047," ")</f>
        <v>59637</v>
      </c>
      <c r="H1047" s="1">
        <v>63032</v>
      </c>
      <c r="I1047" s="25">
        <f t="shared" si="24"/>
        <v>18529726</v>
      </c>
      <c r="L1047" s="83">
        <v>92</v>
      </c>
      <c r="M1047" s="83"/>
      <c r="N1047" s="87">
        <f>A!$F1047*0.0994</f>
        <v>40328.4686</v>
      </c>
      <c r="O1047" s="1">
        <v>40031</v>
      </c>
      <c r="P1047" s="83">
        <f t="shared" si="23"/>
        <v>88.253248175277349</v>
      </c>
      <c r="Q1047" s="1">
        <v>1840002</v>
      </c>
      <c r="X1047" s="85">
        <f>A!N1047-O1047</f>
        <v>297.46860000000015</v>
      </c>
      <c r="Y1047" s="86"/>
    </row>
    <row r="1048" spans="1:25" ht="12.5" x14ac:dyDescent="0.25">
      <c r="A1048" s="9">
        <v>41986</v>
      </c>
      <c r="B1048" s="93">
        <v>1173</v>
      </c>
      <c r="C1048" s="1"/>
      <c r="F1048" s="1">
        <v>406308</v>
      </c>
      <c r="G1048" s="25">
        <f>IF(A!B1048&gt;0,G1047+A!B1048," ")</f>
        <v>60810</v>
      </c>
      <c r="H1048" s="1">
        <v>64242</v>
      </c>
      <c r="I1048" s="25">
        <f t="shared" si="24"/>
        <v>18936034</v>
      </c>
      <c r="L1048" s="83">
        <v>92.6</v>
      </c>
      <c r="M1048" s="83"/>
      <c r="N1048" s="87">
        <f>A!$F1048*0.0994</f>
        <v>40387.015200000002</v>
      </c>
      <c r="O1048" s="1">
        <v>40331</v>
      </c>
      <c r="P1048" s="83">
        <f t="shared" si="23"/>
        <v>88.914634961832363</v>
      </c>
      <c r="Q1048" s="1">
        <v>1880348</v>
      </c>
      <c r="X1048" s="85">
        <f>A!N1048-O1048</f>
        <v>56.015200000001641</v>
      </c>
      <c r="Y1048" s="86"/>
    </row>
    <row r="1049" spans="1:25" ht="12.5" x14ac:dyDescent="0.25">
      <c r="A1049" s="9">
        <v>41993</v>
      </c>
      <c r="B1049" s="93">
        <v>1064</v>
      </c>
      <c r="C1049" s="1"/>
      <c r="F1049" s="1">
        <v>428645</v>
      </c>
      <c r="G1049" s="25">
        <f>IF(A!B1049&gt;0,G1048+A!B1049," ")</f>
        <v>61874</v>
      </c>
      <c r="H1049" s="1">
        <v>65345</v>
      </c>
      <c r="I1049" s="25">
        <f t="shared" si="24"/>
        <v>19364679</v>
      </c>
      <c r="L1049" s="83"/>
      <c r="M1049" s="83"/>
      <c r="N1049" s="87">
        <f>A!$F1049*0.0994</f>
        <v>42607.313000000002</v>
      </c>
      <c r="O1049" s="1">
        <v>42607</v>
      </c>
      <c r="P1049" s="83">
        <f t="shared" ref="P1049:P1112" si="25">(O1049*2204.62262185)/1000000</f>
        <v>93.932356049162948</v>
      </c>
      <c r="Q1049" s="1">
        <v>1924849</v>
      </c>
      <c r="X1049" s="85">
        <f>A!N1049-O1049</f>
        <v>0.31300000000192085</v>
      </c>
      <c r="Y1049" s="86"/>
    </row>
    <row r="1050" spans="1:25" ht="12.5" x14ac:dyDescent="0.25">
      <c r="A1050" s="9">
        <v>42000</v>
      </c>
      <c r="B1050" s="93">
        <v>1104</v>
      </c>
      <c r="C1050" s="1"/>
      <c r="F1050" s="1">
        <v>195739</v>
      </c>
      <c r="G1050" s="25">
        <f>IF(A!B1050&gt;0,G1049+A!B1050," ")</f>
        <v>62978</v>
      </c>
      <c r="H1050" s="1">
        <v>66472</v>
      </c>
      <c r="I1050" s="25">
        <f t="shared" si="24"/>
        <v>19560418</v>
      </c>
      <c r="L1050" s="83"/>
      <c r="M1050" s="83"/>
      <c r="N1050" s="87">
        <f>A!$F1050*0.0994</f>
        <v>19456.456600000001</v>
      </c>
      <c r="O1050" s="1">
        <v>19456</v>
      </c>
      <c r="P1050" s="83">
        <f t="shared" si="25"/>
        <v>42.893137730713597</v>
      </c>
      <c r="Q1050" s="1">
        <v>1944306</v>
      </c>
      <c r="X1050" s="85">
        <f>A!N1050-O1050</f>
        <v>0.4566000000013446</v>
      </c>
      <c r="Y1050" s="86"/>
    </row>
    <row r="1051" spans="1:25" ht="12.5" x14ac:dyDescent="0.25">
      <c r="A1051" s="9">
        <v>42007</v>
      </c>
      <c r="B1051" s="93">
        <v>880</v>
      </c>
      <c r="C1051" s="1"/>
      <c r="F1051" s="1">
        <v>285830</v>
      </c>
      <c r="G1051" s="96">
        <f>B1051</f>
        <v>880</v>
      </c>
      <c r="H1051" s="1">
        <v>957</v>
      </c>
      <c r="I1051" s="25">
        <f>F1051</f>
        <v>285830</v>
      </c>
      <c r="L1051" s="83"/>
      <c r="M1051" s="83"/>
      <c r="N1051" s="87">
        <f>A!$F1051*0.0994</f>
        <v>28411.502</v>
      </c>
      <c r="O1051" s="1">
        <v>28412</v>
      </c>
      <c r="P1051" s="83">
        <f t="shared" si="25"/>
        <v>62.637737932002203</v>
      </c>
      <c r="Q1051" s="1">
        <v>28412</v>
      </c>
      <c r="X1051" s="85">
        <f>A!N1051-O1051</f>
        <v>-0.49799999999959255</v>
      </c>
      <c r="Y1051" s="86"/>
    </row>
    <row r="1052" spans="1:25" ht="12.5" x14ac:dyDescent="0.25">
      <c r="A1052" s="9">
        <v>42014</v>
      </c>
      <c r="B1052" s="93">
        <v>844</v>
      </c>
      <c r="C1052" s="1"/>
      <c r="F1052" s="1">
        <v>421591</v>
      </c>
      <c r="G1052" s="25">
        <f>IF(A!B1052&gt;0,G1051+A!B1052," ")</f>
        <v>1724</v>
      </c>
      <c r="H1052" s="1">
        <v>1267</v>
      </c>
      <c r="I1052" s="25">
        <f t="shared" ref="I1052:I1103" si="26">IF(F1052&gt;0,I1051+F1052," ")</f>
        <v>707421</v>
      </c>
      <c r="L1052" s="83"/>
      <c r="M1052" s="83"/>
      <c r="N1052" s="87">
        <f>A!$F1052*0.0994</f>
        <v>41906.145400000001</v>
      </c>
      <c r="O1052" s="1">
        <v>41850</v>
      </c>
      <c r="P1052" s="83">
        <f t="shared" si="25"/>
        <v>92.263456724422497</v>
      </c>
      <c r="Q1052" s="1">
        <v>73555</v>
      </c>
      <c r="X1052" s="85">
        <f>A!N1052-O1052</f>
        <v>56.145400000001246</v>
      </c>
      <c r="Y1052" s="86"/>
    </row>
    <row r="1053" spans="1:25" ht="12.5" x14ac:dyDescent="0.25">
      <c r="A1053" s="9">
        <v>42021</v>
      </c>
      <c r="B1053" s="93">
        <v>1439</v>
      </c>
      <c r="C1053" s="1"/>
      <c r="F1053" s="1">
        <v>419146</v>
      </c>
      <c r="G1053" s="25">
        <f>IF(A!B1053&gt;0,G1052+A!B1053," ")</f>
        <v>3163</v>
      </c>
      <c r="H1053" s="1">
        <v>3735</v>
      </c>
      <c r="I1053" s="25">
        <f t="shared" si="26"/>
        <v>1126567</v>
      </c>
      <c r="L1053" s="83">
        <v>93.9</v>
      </c>
      <c r="M1053" s="83"/>
      <c r="N1053" s="87">
        <f>A!$F1053*0.0994</f>
        <v>41663.112399999998</v>
      </c>
      <c r="O1053" s="1">
        <v>41127</v>
      </c>
      <c r="P1053" s="83">
        <f t="shared" si="25"/>
        <v>90.669514568824951</v>
      </c>
      <c r="Q1053" s="1">
        <v>111981</v>
      </c>
      <c r="X1053" s="85">
        <f>A!N1053-O1053</f>
        <v>536.11239999999816</v>
      </c>
      <c r="Y1053" s="86"/>
    </row>
    <row r="1054" spans="1:25" ht="12.5" x14ac:dyDescent="0.25">
      <c r="A1054" s="9">
        <v>42028</v>
      </c>
      <c r="B1054" s="93">
        <v>1029</v>
      </c>
      <c r="C1054" s="1"/>
      <c r="F1054" s="1">
        <v>413488</v>
      </c>
      <c r="G1054" s="25">
        <f>IF(A!B1054&gt;0,G1053+A!B1054," ")</f>
        <v>4192</v>
      </c>
      <c r="H1054" s="1">
        <v>4868</v>
      </c>
      <c r="I1054" s="25">
        <f t="shared" si="26"/>
        <v>1540055</v>
      </c>
      <c r="L1054" s="83">
        <v>93.2</v>
      </c>
      <c r="M1054" s="83"/>
      <c r="N1054" s="87">
        <f>A!$F1054*0.0994</f>
        <v>41100.707200000004</v>
      </c>
      <c r="O1054" s="1">
        <v>41101</v>
      </c>
      <c r="P1054" s="83">
        <f t="shared" si="25"/>
        <v>90.612194380656859</v>
      </c>
      <c r="Q1054" s="1">
        <v>153081</v>
      </c>
      <c r="X1054" s="85">
        <f>A!N1054-O1054</f>
        <v>-0.29279999999562278</v>
      </c>
      <c r="Y1054" s="86"/>
    </row>
    <row r="1055" spans="1:25" ht="12.5" x14ac:dyDescent="0.25">
      <c r="A1055" s="9">
        <v>42035</v>
      </c>
      <c r="B1055" s="93">
        <v>969</v>
      </c>
      <c r="C1055" s="1"/>
      <c r="F1055" s="1">
        <v>412653</v>
      </c>
      <c r="G1055" s="25">
        <f>IF(A!B1055&gt;0,G1054+A!B1055," ")</f>
        <v>5161</v>
      </c>
      <c r="H1055" s="1">
        <v>6091</v>
      </c>
      <c r="I1055" s="25">
        <f t="shared" si="26"/>
        <v>1952708</v>
      </c>
      <c r="L1055" s="83">
        <v>88.7</v>
      </c>
      <c r="M1055" s="83"/>
      <c r="N1055" s="87">
        <f>A!$F1055*0.0994</f>
        <v>41017.708200000001</v>
      </c>
      <c r="O1055" s="1">
        <v>41018</v>
      </c>
      <c r="P1055" s="83">
        <f t="shared" si="25"/>
        <v>90.429210703043296</v>
      </c>
      <c r="Q1055" s="1">
        <v>197497</v>
      </c>
      <c r="X1055" s="85">
        <f>A!N1055-O1055</f>
        <v>-0.29179999999905704</v>
      </c>
      <c r="Y1055" s="86"/>
    </row>
    <row r="1056" spans="1:25" ht="12.5" x14ac:dyDescent="0.25">
      <c r="A1056" s="9">
        <v>42042</v>
      </c>
      <c r="B1056" s="93">
        <v>1503</v>
      </c>
      <c r="C1056" s="1"/>
      <c r="F1056" s="1">
        <v>397047</v>
      </c>
      <c r="G1056" s="25">
        <f>IF(A!B1056&gt;0,G1055+A!B1056," ")</f>
        <v>6664</v>
      </c>
      <c r="H1056" s="1">
        <v>7685</v>
      </c>
      <c r="I1056" s="25">
        <f t="shared" si="26"/>
        <v>2349755</v>
      </c>
      <c r="L1056" s="83">
        <v>83.4</v>
      </c>
      <c r="M1056" s="83"/>
      <c r="N1056" s="87">
        <f>A!$F1056*0.0994</f>
        <v>39466.471799999999</v>
      </c>
      <c r="O1056" s="1">
        <v>38772</v>
      </c>
      <c r="P1056" s="83">
        <f t="shared" si="25"/>
        <v>85.477628294368202</v>
      </c>
      <c r="Q1056" s="1">
        <v>237654</v>
      </c>
      <c r="X1056" s="85">
        <f>A!N1056-O1056</f>
        <v>694.47179999999935</v>
      </c>
      <c r="Y1056" s="86"/>
    </row>
    <row r="1057" spans="1:25" ht="12.5" x14ac:dyDescent="0.25">
      <c r="A1057" s="9">
        <v>42049</v>
      </c>
      <c r="B1057" s="93">
        <v>1176</v>
      </c>
      <c r="C1057" s="1"/>
      <c r="F1057" s="1">
        <v>397214</v>
      </c>
      <c r="G1057" s="25">
        <f>IF(A!B1057&gt;0,G1056+A!B1057," ")</f>
        <v>7840</v>
      </c>
      <c r="H1057" s="1">
        <v>9031</v>
      </c>
      <c r="I1057" s="25">
        <f t="shared" si="26"/>
        <v>2746969</v>
      </c>
      <c r="L1057" s="83">
        <v>86.1</v>
      </c>
      <c r="M1057" s="83"/>
      <c r="N1057" s="87">
        <f>A!$F1057*0.0994</f>
        <v>39483.071600000003</v>
      </c>
      <c r="O1057" s="1">
        <v>39483</v>
      </c>
      <c r="P1057" s="83">
        <f t="shared" si="25"/>
        <v>87.045114978503548</v>
      </c>
      <c r="Q1057" s="1">
        <v>277004</v>
      </c>
      <c r="X1057" s="85">
        <f>A!N1057-O1057</f>
        <v>7.1600000002945308E-2</v>
      </c>
      <c r="Y1057" s="86"/>
    </row>
    <row r="1058" spans="1:25" ht="12.5" x14ac:dyDescent="0.25">
      <c r="A1058" s="9">
        <v>42056</v>
      </c>
      <c r="B1058" s="93">
        <v>1133</v>
      </c>
      <c r="C1058" s="1"/>
      <c r="F1058" s="1">
        <v>378870</v>
      </c>
      <c r="G1058" s="25">
        <f>IF(A!B1058&gt;0,G1057+A!B1058," ")</f>
        <v>8973</v>
      </c>
      <c r="H1058" s="1">
        <v>10278</v>
      </c>
      <c r="I1058" s="25">
        <f t="shared" si="26"/>
        <v>3125839</v>
      </c>
      <c r="L1058" s="83">
        <v>82.2</v>
      </c>
      <c r="M1058" s="83"/>
      <c r="N1058" s="87">
        <f>A!$F1058*0.0994</f>
        <v>37659.678</v>
      </c>
      <c r="O1058" s="1">
        <v>38188</v>
      </c>
      <c r="P1058" s="83">
        <f t="shared" si="25"/>
        <v>84.190128683207803</v>
      </c>
      <c r="Q1058" s="1">
        <v>315210</v>
      </c>
      <c r="X1058" s="85">
        <f>A!N1058-O1058</f>
        <v>-528.32200000000012</v>
      </c>
      <c r="Y1058" s="86"/>
    </row>
    <row r="1059" spans="1:25" ht="12.5" x14ac:dyDescent="0.25">
      <c r="A1059" s="9">
        <v>42063</v>
      </c>
      <c r="B1059" s="93">
        <v>1346</v>
      </c>
      <c r="C1059" s="1"/>
      <c r="F1059" s="1">
        <v>405395</v>
      </c>
      <c r="G1059" s="25">
        <f>IF(A!B1059&gt;0,G1058+A!B1059," ")</f>
        <v>10319</v>
      </c>
      <c r="H1059" s="1">
        <v>11673</v>
      </c>
      <c r="I1059" s="25">
        <f t="shared" si="26"/>
        <v>3531234</v>
      </c>
      <c r="L1059" s="83">
        <v>90.7</v>
      </c>
      <c r="M1059" s="83"/>
      <c r="N1059" s="87">
        <f>A!$F1059*0.0994</f>
        <v>40296.262999999999</v>
      </c>
      <c r="O1059" s="1">
        <v>40296</v>
      </c>
      <c r="P1059" s="83">
        <f t="shared" si="25"/>
        <v>88.837473170067611</v>
      </c>
      <c r="Q1059" s="1">
        <v>356090</v>
      </c>
      <c r="X1059" s="85">
        <f>A!N1059-O1059</f>
        <v>0.26299999999901047</v>
      </c>
      <c r="Y1059" s="86"/>
    </row>
    <row r="1060" spans="1:25" ht="12.5" x14ac:dyDescent="0.25">
      <c r="A1060" s="9">
        <v>42070</v>
      </c>
      <c r="B1060" s="93">
        <v>1626</v>
      </c>
      <c r="C1060" s="1"/>
      <c r="F1060" s="1">
        <v>397433</v>
      </c>
      <c r="G1060" s="25">
        <f>IF(A!B1060&gt;0,G1059+A!B1060," ")</f>
        <v>11945</v>
      </c>
      <c r="H1060" s="1">
        <v>13367</v>
      </c>
      <c r="I1060" s="25">
        <f t="shared" si="26"/>
        <v>3928667</v>
      </c>
      <c r="L1060" s="83">
        <v>89</v>
      </c>
      <c r="M1060" s="83"/>
      <c r="N1060" s="87">
        <f>A!$F1060*0.0994</f>
        <v>39504.840199999999</v>
      </c>
      <c r="O1060" s="1">
        <v>39072</v>
      </c>
      <c r="P1060" s="83">
        <f t="shared" si="25"/>
        <v>86.139015080923201</v>
      </c>
      <c r="Q1060" s="1">
        <v>396167</v>
      </c>
      <c r="X1060" s="85">
        <f>A!N1060-O1060</f>
        <v>432.84019999999873</v>
      </c>
      <c r="Y1060" s="86"/>
    </row>
    <row r="1061" spans="1:25" ht="12.5" x14ac:dyDescent="0.25">
      <c r="A1061" s="9">
        <v>42077</v>
      </c>
      <c r="B1061" s="93">
        <v>1481</v>
      </c>
      <c r="C1061" s="1"/>
      <c r="F1061" s="1">
        <v>396858</v>
      </c>
      <c r="G1061" s="25">
        <f>IF(A!B1061&gt;0,G1060+A!B1061," ")</f>
        <v>13426</v>
      </c>
      <c r="H1061" s="1">
        <v>14907</v>
      </c>
      <c r="I1061" s="25">
        <f t="shared" si="26"/>
        <v>4325525</v>
      </c>
      <c r="L1061" s="83"/>
      <c r="M1061" s="83"/>
      <c r="N1061" s="87">
        <f>A!$F1061*0.0994</f>
        <v>39447.6852</v>
      </c>
      <c r="O1061" s="1">
        <v>39510</v>
      </c>
      <c r="P1061" s="83">
        <f t="shared" si="25"/>
        <v>87.1046397892935</v>
      </c>
      <c r="Q1061" s="1">
        <v>436013</v>
      </c>
      <c r="X1061" s="85">
        <f>A!N1061-O1061</f>
        <v>-62.314800000000105</v>
      </c>
      <c r="Y1061" s="86"/>
    </row>
    <row r="1062" spans="1:25" ht="12.5" x14ac:dyDescent="0.25">
      <c r="A1062" s="9">
        <v>42084</v>
      </c>
      <c r="B1062" s="93">
        <v>939</v>
      </c>
      <c r="C1062" s="1"/>
      <c r="F1062" s="1">
        <v>383754</v>
      </c>
      <c r="G1062" s="25">
        <f>IF(A!B1062&gt;0,G1061+A!B1062," ")</f>
        <v>14365</v>
      </c>
      <c r="H1062" s="1">
        <v>15804</v>
      </c>
      <c r="I1062" s="25">
        <f t="shared" si="26"/>
        <v>4709279</v>
      </c>
      <c r="L1062" s="83">
        <v>85.7</v>
      </c>
      <c r="M1062" s="83"/>
      <c r="N1062" s="87">
        <f>A!$F1062*0.0994</f>
        <v>38145.147600000004</v>
      </c>
      <c r="O1062" s="1">
        <v>38189</v>
      </c>
      <c r="P1062" s="83">
        <f t="shared" si="25"/>
        <v>84.192333305829663</v>
      </c>
      <c r="Q1062" s="1">
        <v>474884</v>
      </c>
      <c r="X1062" s="85">
        <f>A!N1062-O1062</f>
        <v>-43.852399999996123</v>
      </c>
      <c r="Y1062" s="86"/>
    </row>
    <row r="1063" spans="1:25" ht="12.5" x14ac:dyDescent="0.25">
      <c r="A1063" s="9">
        <v>42091</v>
      </c>
      <c r="B1063" s="93">
        <v>1603</v>
      </c>
      <c r="C1063" s="1"/>
      <c r="F1063" s="1">
        <v>378557</v>
      </c>
      <c r="G1063" s="25">
        <f>IF(A!B1063&gt;0,G1062+A!B1063," ")</f>
        <v>15968</v>
      </c>
      <c r="H1063" s="1">
        <v>17625</v>
      </c>
      <c r="I1063" s="25">
        <f t="shared" si="26"/>
        <v>5087836</v>
      </c>
      <c r="L1063" s="83"/>
      <c r="M1063" s="83"/>
      <c r="N1063" s="87">
        <f>A!$F1063*0.0994</f>
        <v>37628.565800000004</v>
      </c>
      <c r="O1063" s="1">
        <v>37704</v>
      </c>
      <c r="P1063" s="83">
        <f t="shared" si="25"/>
        <v>83.123091334232399</v>
      </c>
      <c r="Q1063" s="1">
        <v>513057</v>
      </c>
      <c r="X1063" s="85">
        <f>A!N1063-O1063</f>
        <v>-75.434199999996054</v>
      </c>
      <c r="Y1063" s="86"/>
    </row>
    <row r="1064" spans="1:25" ht="12.5" x14ac:dyDescent="0.25">
      <c r="A1064" s="9">
        <v>42098</v>
      </c>
      <c r="B1064" s="93">
        <v>1254</v>
      </c>
      <c r="C1064" s="1"/>
      <c r="F1064" s="1">
        <v>328479</v>
      </c>
      <c r="G1064" s="25">
        <f>IF(A!B1064&gt;0,G1063+A!B1064," ")</f>
        <v>17222</v>
      </c>
      <c r="H1064" s="1">
        <v>18914</v>
      </c>
      <c r="I1064" s="25">
        <f t="shared" si="26"/>
        <v>5416315</v>
      </c>
      <c r="L1064" s="83">
        <v>74.099999999999994</v>
      </c>
      <c r="M1064" s="83"/>
      <c r="N1064" s="87">
        <f>A!$F1064*0.0994</f>
        <v>32650.812600000001</v>
      </c>
      <c r="O1064" s="1">
        <v>32745</v>
      </c>
      <c r="P1064" s="83">
        <f t="shared" si="25"/>
        <v>72.190367752478252</v>
      </c>
      <c r="Q1064" s="1">
        <v>546181</v>
      </c>
      <c r="X1064" s="85">
        <f>A!N1064-O1064</f>
        <v>-94.187399999998888</v>
      </c>
      <c r="Y1064" s="86"/>
    </row>
    <row r="1065" spans="1:25" ht="12.5" x14ac:dyDescent="0.25">
      <c r="A1065" s="9">
        <v>42105</v>
      </c>
      <c r="B1065" s="93">
        <v>1477</v>
      </c>
      <c r="C1065" s="1"/>
      <c r="F1065" s="1">
        <v>377876</v>
      </c>
      <c r="G1065" s="25">
        <f>IF(A!B1065&gt;0,G1064+A!B1065," ")</f>
        <v>18699</v>
      </c>
      <c r="H1065" s="1">
        <v>20426</v>
      </c>
      <c r="I1065" s="25">
        <f t="shared" si="26"/>
        <v>5794191</v>
      </c>
      <c r="L1065" s="83">
        <v>85.7</v>
      </c>
      <c r="M1065" s="83"/>
      <c r="N1065" s="87">
        <f>A!$F1065*0.0994</f>
        <v>37560.874400000001</v>
      </c>
      <c r="O1065" s="1">
        <v>37688</v>
      </c>
      <c r="P1065" s="83">
        <f t="shared" si="25"/>
        <v>83.0878173722828</v>
      </c>
      <c r="Q1065" s="1">
        <v>584286</v>
      </c>
      <c r="X1065" s="85">
        <f>A!N1065-O1065</f>
        <v>-127.12559999999939</v>
      </c>
      <c r="Y1065" s="86"/>
    </row>
    <row r="1066" spans="1:25" ht="12.5" x14ac:dyDescent="0.25">
      <c r="A1066" s="9">
        <v>42112</v>
      </c>
      <c r="B1066" s="93">
        <v>1580</v>
      </c>
      <c r="C1066" s="1"/>
      <c r="F1066" s="1">
        <v>397733</v>
      </c>
      <c r="G1066" s="25">
        <f>IF(A!B1066&gt;0,G1065+A!B1066," ")</f>
        <v>20279</v>
      </c>
      <c r="H1066" s="1">
        <v>22056</v>
      </c>
      <c r="I1066" s="25">
        <f t="shared" si="26"/>
        <v>6191924</v>
      </c>
      <c r="L1066" s="83">
        <v>89.7</v>
      </c>
      <c r="M1066" s="83"/>
      <c r="N1066" s="87">
        <f>A!$F1066*0.0994</f>
        <v>39534.660199999998</v>
      </c>
      <c r="O1066" s="1">
        <v>39339</v>
      </c>
      <c r="P1066" s="83">
        <f t="shared" si="25"/>
        <v>86.727649320957156</v>
      </c>
      <c r="Q1066" s="1">
        <v>623527</v>
      </c>
      <c r="X1066" s="85">
        <f>A!N1066-O1066</f>
        <v>195.66019999999844</v>
      </c>
      <c r="Y1066" s="86"/>
    </row>
    <row r="1067" spans="1:25" ht="12.5" x14ac:dyDescent="0.25">
      <c r="A1067" s="9">
        <v>42119</v>
      </c>
      <c r="B1067" s="93">
        <v>1313</v>
      </c>
      <c r="C1067" s="1"/>
      <c r="F1067" s="1">
        <v>394064</v>
      </c>
      <c r="G1067" s="25">
        <f>IF(A!B1067&gt;0,G1066+A!B1067," ")</f>
        <v>21592</v>
      </c>
      <c r="H1067" s="1">
        <v>23468</v>
      </c>
      <c r="I1067" s="25">
        <f t="shared" si="26"/>
        <v>6585988</v>
      </c>
      <c r="L1067" s="83"/>
      <c r="M1067" s="83"/>
      <c r="N1067" s="87">
        <f>A!$F1067*0.0994</f>
        <v>39169.961600000002</v>
      </c>
      <c r="O1067" s="1">
        <v>39149</v>
      </c>
      <c r="P1067" s="83">
        <f t="shared" si="25"/>
        <v>86.308771022805644</v>
      </c>
      <c r="Q1067" s="1">
        <v>663209</v>
      </c>
      <c r="X1067" s="85">
        <f>A!N1067-O1067</f>
        <v>20.961600000002363</v>
      </c>
      <c r="Y1067" s="86"/>
    </row>
    <row r="1068" spans="1:25" ht="12.5" x14ac:dyDescent="0.25">
      <c r="A1068" s="9">
        <v>42126</v>
      </c>
      <c r="B1068" s="93">
        <v>1364</v>
      </c>
      <c r="C1068" s="1"/>
      <c r="F1068" s="1">
        <v>389251</v>
      </c>
      <c r="G1068" s="25">
        <f>IF(A!B1068&gt;0,G1067+A!B1068," ")</f>
        <v>22956</v>
      </c>
      <c r="H1068" s="1">
        <v>24982</v>
      </c>
      <c r="I1068" s="25">
        <f t="shared" si="26"/>
        <v>6975239</v>
      </c>
      <c r="L1068" s="83">
        <v>89.1</v>
      </c>
      <c r="M1068" s="83"/>
      <c r="N1068" s="87">
        <f>A!$F1068*0.0994</f>
        <v>38691.549400000004</v>
      </c>
      <c r="O1068" s="1">
        <v>38754</v>
      </c>
      <c r="P1068" s="83">
        <f t="shared" si="25"/>
        <v>85.43794508717491</v>
      </c>
      <c r="Q1068" s="1">
        <v>701709</v>
      </c>
      <c r="X1068" s="85">
        <f>A!N1068-O1068</f>
        <v>-62.450599999996484</v>
      </c>
      <c r="Y1068" s="86"/>
    </row>
    <row r="1069" spans="1:25" ht="12.5" x14ac:dyDescent="0.25">
      <c r="A1069" s="9">
        <v>42133</v>
      </c>
      <c r="B1069" s="93">
        <v>1648</v>
      </c>
      <c r="C1069" s="1"/>
      <c r="F1069" s="1">
        <v>389889</v>
      </c>
      <c r="G1069" s="25">
        <f>IF(A!B1069&gt;0,G1068+A!B1069," ")</f>
        <v>24604</v>
      </c>
      <c r="H1069" s="1">
        <v>26674</v>
      </c>
      <c r="I1069" s="25">
        <f t="shared" si="26"/>
        <v>7365128</v>
      </c>
      <c r="L1069" s="83">
        <v>89.7</v>
      </c>
      <c r="M1069" s="83"/>
      <c r="N1069" s="87">
        <f>A!$F1069*0.0994</f>
        <v>38754.9666</v>
      </c>
      <c r="O1069" s="1">
        <v>38910</v>
      </c>
      <c r="P1069" s="83">
        <f t="shared" si="25"/>
        <v>85.781866216183502</v>
      </c>
      <c r="Q1069" s="1">
        <v>740932</v>
      </c>
      <c r="X1069" s="85">
        <f>A!N1069-O1069</f>
        <v>-155.03340000000026</v>
      </c>
      <c r="Y1069" s="86"/>
    </row>
    <row r="1070" spans="1:25" ht="12.5" x14ac:dyDescent="0.25">
      <c r="A1070" s="9">
        <v>42140</v>
      </c>
      <c r="B1070" s="93">
        <v>1578</v>
      </c>
      <c r="C1070" s="1"/>
      <c r="F1070" s="1">
        <v>387369</v>
      </c>
      <c r="G1070" s="25">
        <f>IF(A!B1070&gt;0,G1069+A!B1070," ")</f>
        <v>26182</v>
      </c>
      <c r="H1070" s="1">
        <v>28389</v>
      </c>
      <c r="I1070" s="25">
        <f t="shared" si="26"/>
        <v>7752497</v>
      </c>
      <c r="L1070" s="83">
        <v>87.9</v>
      </c>
      <c r="M1070" s="83"/>
      <c r="N1070" s="87">
        <f>A!$F1070*0.0994</f>
        <v>38504.478600000002</v>
      </c>
      <c r="O1070" s="1">
        <v>38122</v>
      </c>
      <c r="P1070" s="83">
        <f t="shared" si="25"/>
        <v>84.044623590165699</v>
      </c>
      <c r="Q1070" s="1">
        <v>779901</v>
      </c>
      <c r="X1070" s="85">
        <f>A!N1070-O1070</f>
        <v>382.47860000000219</v>
      </c>
      <c r="Y1070" s="86"/>
    </row>
    <row r="1071" spans="1:25" ht="12.5" x14ac:dyDescent="0.25">
      <c r="A1071" s="9">
        <v>42147</v>
      </c>
      <c r="B1071" s="93">
        <v>1463</v>
      </c>
      <c r="C1071" s="1"/>
      <c r="F1071" s="1">
        <v>333457</v>
      </c>
      <c r="G1071" s="25">
        <f>IF(A!B1071&gt;0,G1070+A!B1071," ")</f>
        <v>27645</v>
      </c>
      <c r="H1071" s="1">
        <v>29929</v>
      </c>
      <c r="I1071" s="25">
        <f t="shared" si="26"/>
        <v>8085954</v>
      </c>
      <c r="L1071" s="83"/>
      <c r="M1071" s="83"/>
      <c r="N1071" s="87">
        <f>A!$F1071*0.0994</f>
        <v>33145.625800000002</v>
      </c>
      <c r="O1071" s="1">
        <v>33212</v>
      </c>
      <c r="P1071" s="83">
        <f t="shared" si="25"/>
        <v>73.219926516882197</v>
      </c>
      <c r="Q1071" s="1">
        <v>813447</v>
      </c>
      <c r="X1071" s="85">
        <f>A!N1071-O1071</f>
        <v>-66.374199999998382</v>
      </c>
      <c r="Y1071" s="86"/>
    </row>
    <row r="1072" spans="1:25" ht="12.5" x14ac:dyDescent="0.25">
      <c r="A1072" s="9">
        <v>42154</v>
      </c>
      <c r="B1072" s="93">
        <v>1569</v>
      </c>
      <c r="C1072" s="1"/>
      <c r="F1072" s="1">
        <v>378695</v>
      </c>
      <c r="G1072" s="25">
        <f>IF(A!B1072&gt;0,G1071+A!B1072," ")</f>
        <v>29214</v>
      </c>
      <c r="H1072" s="1">
        <v>31713</v>
      </c>
      <c r="I1072" s="25">
        <f t="shared" si="26"/>
        <v>8464649</v>
      </c>
      <c r="L1072" s="83">
        <v>87.1</v>
      </c>
      <c r="M1072" s="83"/>
      <c r="N1072" s="87">
        <f>A!$F1072*0.1007</f>
        <v>38134.586499999998</v>
      </c>
      <c r="O1072" s="1">
        <v>38105</v>
      </c>
      <c r="P1072" s="83">
        <f t="shared" si="25"/>
        <v>84.007145005594253</v>
      </c>
      <c r="Q1072" s="1">
        <v>851544</v>
      </c>
      <c r="X1072" s="85">
        <f>A!N1072-O1072</f>
        <v>29.586499999997613</v>
      </c>
      <c r="Y1072" s="86"/>
    </row>
    <row r="1073" spans="1:25" ht="12.5" x14ac:dyDescent="0.25">
      <c r="A1073" s="9">
        <v>42161</v>
      </c>
      <c r="B1073" s="93">
        <v>1664</v>
      </c>
      <c r="C1073" s="1"/>
      <c r="F1073" s="1">
        <v>381364</v>
      </c>
      <c r="G1073" s="25">
        <f>IF(A!B1073&gt;0,G1072+A!B1073," ")</f>
        <v>30878</v>
      </c>
      <c r="H1073" s="1">
        <v>33938</v>
      </c>
      <c r="I1073" s="25">
        <f t="shared" si="26"/>
        <v>8846013</v>
      </c>
      <c r="L1073" s="83">
        <v>85.7</v>
      </c>
      <c r="M1073" s="83"/>
      <c r="N1073" s="87">
        <f>A!$F1073*0.1007</f>
        <v>38403.354800000001</v>
      </c>
      <c r="O1073" s="1">
        <v>38403</v>
      </c>
      <c r="P1073" s="83">
        <f t="shared" si="25"/>
        <v>84.664122546905546</v>
      </c>
      <c r="Q1073" s="1">
        <v>889909</v>
      </c>
      <c r="X1073" s="85">
        <f>A!N1073-O1073</f>
        <v>0.35480000000097789</v>
      </c>
      <c r="Y1073" s="86"/>
    </row>
    <row r="1074" spans="1:25" ht="12.5" x14ac:dyDescent="0.25">
      <c r="A1074" s="9">
        <v>42168</v>
      </c>
      <c r="B1074" s="93">
        <v>1760</v>
      </c>
      <c r="C1074" s="1"/>
      <c r="F1074" s="1">
        <v>382083</v>
      </c>
      <c r="G1074" s="25">
        <f>IF(A!B1074&gt;0,G1073+A!B1074," ")</f>
        <v>32638</v>
      </c>
      <c r="H1074" s="1">
        <v>35511</v>
      </c>
      <c r="I1074" s="25">
        <f t="shared" si="26"/>
        <v>9228096</v>
      </c>
      <c r="L1074" s="83">
        <v>87</v>
      </c>
      <c r="M1074" s="83"/>
      <c r="N1074" s="87">
        <f>A!$F1074*0.1007</f>
        <v>38475.758099999999</v>
      </c>
      <c r="O1074" s="1">
        <v>38476</v>
      </c>
      <c r="P1074" s="83">
        <f t="shared" si="25"/>
        <v>84.825059998300603</v>
      </c>
      <c r="Q1074" s="1">
        <v>928346</v>
      </c>
      <c r="X1074" s="85">
        <f>A!N1074-O1074</f>
        <v>-0.2419000000008964</v>
      </c>
      <c r="Y1074" s="86"/>
    </row>
    <row r="1075" spans="1:25" ht="12.5" x14ac:dyDescent="0.25">
      <c r="A1075" s="9">
        <v>42175</v>
      </c>
      <c r="B1075" s="93">
        <v>1674</v>
      </c>
      <c r="C1075" s="1"/>
      <c r="F1075" s="1">
        <v>382624</v>
      </c>
      <c r="G1075" s="25">
        <f>IF(A!B1075&gt;0,G1074+A!B1075," ")</f>
        <v>34312</v>
      </c>
      <c r="H1075" s="1">
        <v>37303</v>
      </c>
      <c r="I1075" s="25">
        <f t="shared" si="26"/>
        <v>9610720</v>
      </c>
      <c r="L1075" s="83">
        <v>87.1</v>
      </c>
      <c r="M1075" s="83"/>
      <c r="N1075" s="87">
        <f>A!$F1075*0.1007</f>
        <v>38530.236799999999</v>
      </c>
      <c r="O1075" s="1">
        <v>38517</v>
      </c>
      <c r="P1075" s="83">
        <f t="shared" si="25"/>
        <v>84.915449525796461</v>
      </c>
      <c r="Q1075" s="1">
        <v>966838</v>
      </c>
      <c r="X1075" s="85">
        <f>A!N1075-O1075</f>
        <v>13.236799999998766</v>
      </c>
      <c r="Y1075" s="86"/>
    </row>
    <row r="1076" spans="1:25" ht="12.5" x14ac:dyDescent="0.25">
      <c r="A1076" s="9">
        <v>42182</v>
      </c>
      <c r="B1076" s="93">
        <v>1451</v>
      </c>
      <c r="C1076" s="1"/>
      <c r="F1076" s="1">
        <v>356062</v>
      </c>
      <c r="G1076" s="25">
        <f>IF(A!B1076&gt;0,G1075+A!B1076," ")</f>
        <v>35763</v>
      </c>
      <c r="H1076" s="1">
        <v>39470</v>
      </c>
      <c r="I1076" s="25">
        <f t="shared" si="26"/>
        <v>9966782</v>
      </c>
      <c r="L1076" s="83">
        <v>81.099999999999994</v>
      </c>
      <c r="M1076" s="83"/>
      <c r="N1076" s="87">
        <f>A!$F1076*0.1007</f>
        <v>35855.443399999996</v>
      </c>
      <c r="O1076" s="1">
        <v>35697</v>
      </c>
      <c r="P1076" s="83">
        <f t="shared" si="25"/>
        <v>78.698413732179446</v>
      </c>
      <c r="Q1076" s="1">
        <v>1002658</v>
      </c>
      <c r="X1076" s="85">
        <f>A!N1076-O1076</f>
        <v>158.44339999999647</v>
      </c>
      <c r="Y1076" s="86"/>
    </row>
    <row r="1077" spans="1:25" ht="12.5" x14ac:dyDescent="0.25">
      <c r="A1077" s="9">
        <v>42189</v>
      </c>
      <c r="B1077" s="93">
        <v>1694</v>
      </c>
      <c r="C1077" s="1"/>
      <c r="F1077" s="1">
        <v>329320</v>
      </c>
      <c r="G1077" s="25">
        <f>IF(A!B1077&gt;0,G1076+A!B1077," ")</f>
        <v>37457</v>
      </c>
      <c r="H1077" s="1">
        <v>40637</v>
      </c>
      <c r="I1077" s="25">
        <f t="shared" si="26"/>
        <v>10296102</v>
      </c>
      <c r="L1077" s="83">
        <v>75</v>
      </c>
      <c r="M1077" s="83"/>
      <c r="N1077" s="87">
        <f>A!$F1077*0.1007</f>
        <v>33162.523999999998</v>
      </c>
      <c r="O1077" s="1">
        <v>33153</v>
      </c>
      <c r="P1077" s="83">
        <f t="shared" si="25"/>
        <v>73.089853782193046</v>
      </c>
      <c r="Q1077" s="1">
        <v>1035788</v>
      </c>
      <c r="X1077" s="85">
        <f>A!N1077-O1077</f>
        <v>9.5239999999976135</v>
      </c>
      <c r="Y1077" s="86"/>
    </row>
    <row r="1078" spans="1:25" ht="12.5" x14ac:dyDescent="0.25">
      <c r="A1078" s="9">
        <v>42196</v>
      </c>
      <c r="B1078" s="93">
        <v>1477</v>
      </c>
      <c r="C1078" s="1"/>
      <c r="F1078" s="1">
        <v>395289</v>
      </c>
      <c r="G1078" s="25">
        <f>IF(A!B1078&gt;0,G1077+A!B1078," ")</f>
        <v>38934</v>
      </c>
      <c r="H1078" s="1">
        <v>42265</v>
      </c>
      <c r="I1078" s="25">
        <f t="shared" si="26"/>
        <v>10691391</v>
      </c>
      <c r="L1078" s="83">
        <v>89.3</v>
      </c>
      <c r="M1078" s="83"/>
      <c r="N1078" s="87">
        <f>A!$F1078*0.1007</f>
        <v>39805.602299999999</v>
      </c>
      <c r="O1078" s="1">
        <v>39726</v>
      </c>
      <c r="P1078" s="83">
        <f t="shared" si="25"/>
        <v>87.580838275613104</v>
      </c>
      <c r="Q1078" s="1">
        <v>1075554</v>
      </c>
      <c r="X1078" s="85">
        <f>A!N1078-O1078</f>
        <v>79.60229999999865</v>
      </c>
      <c r="Y1078" s="86"/>
    </row>
    <row r="1079" spans="1:25" ht="12.5" x14ac:dyDescent="0.25">
      <c r="A1079" s="9">
        <v>42203</v>
      </c>
      <c r="B1079" s="93">
        <v>1813</v>
      </c>
      <c r="C1079" s="1"/>
      <c r="F1079" s="1">
        <v>391980</v>
      </c>
      <c r="G1079" s="25">
        <f>IF(A!B1079&gt;0,G1078+A!B1079," ")</f>
        <v>40747</v>
      </c>
      <c r="H1079" s="1">
        <v>44167</v>
      </c>
      <c r="I1079" s="25">
        <f t="shared" si="26"/>
        <v>11083371</v>
      </c>
      <c r="L1079" s="83">
        <v>88.7</v>
      </c>
      <c r="M1079" s="83"/>
      <c r="N1079" s="87">
        <f>A!$F1079*0.1007</f>
        <v>39472.385999999999</v>
      </c>
      <c r="O1079" s="1">
        <v>39405</v>
      </c>
      <c r="P1079" s="83">
        <f t="shared" si="25"/>
        <v>86.873154413999259</v>
      </c>
      <c r="Q1079" s="1">
        <v>1114987</v>
      </c>
      <c r="X1079" s="85">
        <f>A!N1079-O1079</f>
        <v>67.385999999998603</v>
      </c>
      <c r="Y1079" s="86"/>
    </row>
    <row r="1080" spans="1:25" ht="12.5" x14ac:dyDescent="0.25">
      <c r="A1080" s="9">
        <v>42210</v>
      </c>
      <c r="B1080" s="93">
        <v>1801</v>
      </c>
      <c r="C1080" s="1"/>
      <c r="F1080" s="1">
        <v>385633</v>
      </c>
      <c r="G1080" s="25">
        <f>IF(A!B1080&gt;0,G1079+A!B1080," ")</f>
        <v>42548</v>
      </c>
      <c r="H1080" s="1">
        <v>46039</v>
      </c>
      <c r="I1080" s="25">
        <f t="shared" si="26"/>
        <v>11469004</v>
      </c>
      <c r="L1080" s="83"/>
      <c r="M1080" s="83"/>
      <c r="N1080" s="87">
        <f>A!$F1080*0.1007</f>
        <v>38833.2431</v>
      </c>
      <c r="O1080" s="1">
        <v>38850</v>
      </c>
      <c r="P1080" s="83">
        <f t="shared" si="25"/>
        <v>85.649588858872505</v>
      </c>
      <c r="Q1080" s="1">
        <v>1153782</v>
      </c>
      <c r="X1080" s="85">
        <f>A!N1080-O1080</f>
        <v>-16.756900000000314</v>
      </c>
      <c r="Y1080" s="86"/>
    </row>
    <row r="1081" spans="1:25" ht="12.5" x14ac:dyDescent="0.25">
      <c r="A1081" s="9">
        <v>42217</v>
      </c>
      <c r="B1081" s="93">
        <v>1604</v>
      </c>
      <c r="C1081" s="1"/>
      <c r="F1081" s="1">
        <v>385191</v>
      </c>
      <c r="G1081" s="25">
        <f>IF(A!B1081&gt;0,G1080+A!B1081," ")</f>
        <v>44152</v>
      </c>
      <c r="H1081" s="1">
        <v>47829</v>
      </c>
      <c r="I1081" s="25">
        <f t="shared" si="26"/>
        <v>11854195</v>
      </c>
      <c r="L1081" s="83">
        <v>87.1</v>
      </c>
      <c r="M1081" s="83"/>
      <c r="N1081" s="87">
        <f>A!$F1081*0.1007</f>
        <v>38788.733699999997</v>
      </c>
      <c r="O1081" s="1">
        <v>38764</v>
      </c>
      <c r="P1081" s="83">
        <f t="shared" si="25"/>
        <v>85.459991313393402</v>
      </c>
      <c r="Q1081" s="1">
        <v>1192532</v>
      </c>
      <c r="X1081" s="85">
        <f>A!N1081-O1081</f>
        <v>24.733699999997043</v>
      </c>
      <c r="Y1081" s="86"/>
    </row>
    <row r="1082" spans="1:25" ht="12.5" x14ac:dyDescent="0.25">
      <c r="A1082" s="9">
        <v>42224</v>
      </c>
      <c r="B1082" s="93">
        <v>2068</v>
      </c>
      <c r="C1082" s="1"/>
      <c r="F1082" s="1">
        <v>359969</v>
      </c>
      <c r="G1082" s="25">
        <f>IF(A!B1082&gt;0,G1081+A!B1082," ")</f>
        <v>46220</v>
      </c>
      <c r="H1082" s="1">
        <v>49955</v>
      </c>
      <c r="I1082" s="25">
        <f t="shared" si="26"/>
        <v>12214164</v>
      </c>
      <c r="L1082" s="83">
        <v>82.3</v>
      </c>
      <c r="M1082" s="83"/>
      <c r="N1082" s="87">
        <f>A!$F1082*0.1007</f>
        <v>36248.878299999997</v>
      </c>
      <c r="O1082" s="1">
        <v>36309</v>
      </c>
      <c r="P1082" s="83">
        <f t="shared" si="25"/>
        <v>80.047642776751658</v>
      </c>
      <c r="Q1082" s="1">
        <v>1228745</v>
      </c>
      <c r="X1082" s="85">
        <f>A!N1082-O1082</f>
        <v>-60.121700000003329</v>
      </c>
      <c r="Y1082" s="86"/>
    </row>
    <row r="1083" spans="1:25" ht="12.5" x14ac:dyDescent="0.25">
      <c r="A1083" s="9">
        <v>42231</v>
      </c>
      <c r="B1083" s="93">
        <v>1595</v>
      </c>
      <c r="C1083" s="1"/>
      <c r="F1083" s="1">
        <v>391968</v>
      </c>
      <c r="G1083" s="25">
        <f>IF(A!B1083&gt;0,G1082+A!B1083," ")</f>
        <v>47815</v>
      </c>
      <c r="H1083" s="1">
        <v>51542</v>
      </c>
      <c r="I1083" s="25">
        <f t="shared" si="26"/>
        <v>12606132</v>
      </c>
      <c r="L1083" s="83">
        <v>89</v>
      </c>
      <c r="M1083" s="83"/>
      <c r="N1083" s="87">
        <f>A!$F1083*0.1007</f>
        <v>39471.177600000003</v>
      </c>
      <c r="O1083" s="1">
        <v>39473</v>
      </c>
      <c r="P1083" s="83">
        <f t="shared" si="25"/>
        <v>87.023068752285042</v>
      </c>
      <c r="Q1083" s="1">
        <v>1268177</v>
      </c>
      <c r="X1083" s="85">
        <f>A!N1083-O1083</f>
        <v>-1.8223999999972875</v>
      </c>
      <c r="Y1083" s="86"/>
    </row>
    <row r="1084" spans="1:25" ht="12.5" x14ac:dyDescent="0.25">
      <c r="A1084" s="9">
        <v>42238</v>
      </c>
      <c r="B1084" s="93">
        <v>1131</v>
      </c>
      <c r="C1084" s="1"/>
      <c r="F1084" s="1">
        <v>397893</v>
      </c>
      <c r="G1084" s="25">
        <f>IF(A!B1084&gt;0,G1083+A!B1084," ")</f>
        <v>48946</v>
      </c>
      <c r="H1084" s="1">
        <v>52939</v>
      </c>
      <c r="I1084" s="25">
        <f t="shared" si="26"/>
        <v>13004025</v>
      </c>
      <c r="L1084" s="83">
        <v>90.1</v>
      </c>
      <c r="M1084" s="83"/>
      <c r="N1084" s="87">
        <f>A!$F1084*0.1007</f>
        <v>40067.825100000002</v>
      </c>
      <c r="O1084" s="1">
        <v>40040</v>
      </c>
      <c r="P1084" s="83">
        <f t="shared" si="25"/>
        <v>88.273089778874009</v>
      </c>
      <c r="Q1084" s="1">
        <v>1308205</v>
      </c>
      <c r="X1084" s="85">
        <f>A!N1084-O1084</f>
        <v>27.825100000001839</v>
      </c>
      <c r="Y1084" s="86"/>
    </row>
    <row r="1085" spans="1:25" ht="12.5" x14ac:dyDescent="0.25">
      <c r="A1085" s="9">
        <v>42245</v>
      </c>
      <c r="B1085" s="93">
        <v>1591</v>
      </c>
      <c r="C1085" s="1"/>
      <c r="F1085" s="1">
        <v>405437</v>
      </c>
      <c r="G1085" s="25">
        <f>IF(A!B1085&gt;0,G1084+A!B1085," ")</f>
        <v>50537</v>
      </c>
      <c r="H1085" s="1">
        <v>54787</v>
      </c>
      <c r="I1085" s="25">
        <f t="shared" si="26"/>
        <v>13409462</v>
      </c>
      <c r="L1085" s="83">
        <v>90.7</v>
      </c>
      <c r="M1085" s="83"/>
      <c r="N1085" s="87">
        <f>A!$F1085*0.1007</f>
        <v>40827.505899999996</v>
      </c>
      <c r="O1085" s="1">
        <v>40838</v>
      </c>
      <c r="P1085" s="83">
        <f t="shared" si="25"/>
        <v>90.032378631110305</v>
      </c>
      <c r="Q1085" s="1">
        <v>1348992</v>
      </c>
      <c r="X1085" s="85">
        <f>A!N1085-O1085</f>
        <v>-10.494100000003527</v>
      </c>
      <c r="Y1085" s="86"/>
    </row>
    <row r="1086" spans="1:25" ht="12.5" x14ac:dyDescent="0.25">
      <c r="A1086" s="9">
        <v>42252</v>
      </c>
      <c r="B1086" s="93">
        <v>1750</v>
      </c>
      <c r="C1086" s="1"/>
      <c r="F1086" s="1">
        <v>367823</v>
      </c>
      <c r="G1086" s="25">
        <f>IF(A!B1086&gt;0,G1085+A!B1086," ")</f>
        <v>52287</v>
      </c>
      <c r="H1086" s="1">
        <v>56404</v>
      </c>
      <c r="I1086" s="25">
        <f t="shared" si="26"/>
        <v>13777285</v>
      </c>
      <c r="L1086" s="83">
        <v>81.7</v>
      </c>
      <c r="M1086" s="83"/>
      <c r="N1086" s="87">
        <f>A!$F1086*0.1007</f>
        <v>37039.776100000003</v>
      </c>
      <c r="O1086" s="1">
        <v>36554</v>
      </c>
      <c r="P1086" s="83">
        <f t="shared" si="25"/>
        <v>80.587775319104907</v>
      </c>
      <c r="Q1086" s="1">
        <v>1385995</v>
      </c>
      <c r="X1086" s="85">
        <f>A!N1086-O1086</f>
        <v>485.77610000000277</v>
      </c>
      <c r="Y1086" s="86"/>
    </row>
    <row r="1087" spans="1:25" ht="12.5" x14ac:dyDescent="0.25">
      <c r="A1087" s="9">
        <v>42259</v>
      </c>
      <c r="B1087" s="93">
        <v>1335</v>
      </c>
      <c r="C1087" s="1"/>
      <c r="F1087" s="1">
        <v>326463</v>
      </c>
      <c r="G1087" s="25">
        <f>IF(A!B1087&gt;0,G1086+A!B1087," ")</f>
        <v>53622</v>
      </c>
      <c r="H1087" s="1">
        <v>57665</v>
      </c>
      <c r="I1087" s="25">
        <f t="shared" si="26"/>
        <v>14103748</v>
      </c>
      <c r="L1087" s="83"/>
      <c r="M1087" s="83"/>
      <c r="N1087" s="87">
        <f>A!$F1087*0.1007</f>
        <v>32874.824099999998</v>
      </c>
      <c r="O1087" s="1">
        <v>32924</v>
      </c>
      <c r="P1087" s="83">
        <f t="shared" si="25"/>
        <v>72.584995201789411</v>
      </c>
      <c r="Q1087" s="1">
        <v>1418837</v>
      </c>
      <c r="X1087" s="85">
        <f>A!N1087-O1087</f>
        <v>-49.175900000002002</v>
      </c>
      <c r="Y1087" s="86"/>
    </row>
    <row r="1088" spans="1:25" ht="12.5" x14ac:dyDescent="0.25">
      <c r="A1088" s="9">
        <v>42266</v>
      </c>
      <c r="B1088" s="93">
        <v>1590</v>
      </c>
      <c r="C1088" s="1"/>
      <c r="F1088" s="1">
        <v>410743</v>
      </c>
      <c r="G1088" s="25">
        <f>IF(A!B1088&gt;0,G1087+A!B1088," ")</f>
        <v>55212</v>
      </c>
      <c r="H1088" s="1">
        <v>59202</v>
      </c>
      <c r="I1088" s="25">
        <f t="shared" si="26"/>
        <v>14514491</v>
      </c>
      <c r="L1088" s="83">
        <v>91.2</v>
      </c>
      <c r="M1088" s="83"/>
      <c r="N1088" s="87">
        <f>A!$F1088*0.1007</f>
        <v>41361.820099999997</v>
      </c>
      <c r="O1088" s="1">
        <v>41362</v>
      </c>
      <c r="P1088" s="83">
        <f t="shared" si="25"/>
        <v>91.187600884959693</v>
      </c>
      <c r="Q1088" s="1">
        <v>1460158</v>
      </c>
      <c r="X1088" s="85">
        <f>A!N1088-O1088</f>
        <v>-0.17990000000281725</v>
      </c>
      <c r="Y1088" s="86"/>
    </row>
    <row r="1089" spans="1:25" ht="12.5" x14ac:dyDescent="0.25">
      <c r="A1089" s="9">
        <v>42273</v>
      </c>
      <c r="B1089" s="93">
        <v>1623</v>
      </c>
      <c r="C1089" s="1"/>
      <c r="F1089" s="1">
        <v>396202</v>
      </c>
      <c r="G1089" s="25">
        <f>IF(A!B1089&gt;0,G1088+A!B1089," ")</f>
        <v>56835</v>
      </c>
      <c r="H1089" s="1">
        <v>61336</v>
      </c>
      <c r="I1089" s="25">
        <f t="shared" si="26"/>
        <v>14910693</v>
      </c>
      <c r="L1089" s="83">
        <v>88</v>
      </c>
      <c r="M1089" s="83"/>
      <c r="N1089" s="87">
        <f>A!$F1089*0.1007</f>
        <v>39897.541400000002</v>
      </c>
      <c r="O1089" s="1">
        <v>39874</v>
      </c>
      <c r="P1089" s="83">
        <f t="shared" si="25"/>
        <v>87.907122423646896</v>
      </c>
      <c r="Q1089" s="1">
        <v>1500016</v>
      </c>
      <c r="X1089" s="85">
        <f>A!N1089-O1089</f>
        <v>23.541400000001886</v>
      </c>
      <c r="Y1089" s="86"/>
    </row>
    <row r="1090" spans="1:25" ht="12.5" x14ac:dyDescent="0.25">
      <c r="A1090" s="9">
        <v>42280</v>
      </c>
      <c r="B1090" s="93">
        <v>1434</v>
      </c>
      <c r="C1090" s="1"/>
      <c r="F1090" s="1">
        <v>410984</v>
      </c>
      <c r="G1090" s="25">
        <f>IF(A!B1090&gt;0,G1089+A!B1090," ")</f>
        <v>58269</v>
      </c>
      <c r="H1090" s="1">
        <v>62783</v>
      </c>
      <c r="I1090" s="25">
        <f t="shared" si="26"/>
        <v>15321677</v>
      </c>
      <c r="L1090" s="83">
        <v>93.7</v>
      </c>
      <c r="M1090" s="83"/>
      <c r="N1090" s="87">
        <f>A!$F1090*0.1007</f>
        <v>41386.088799999998</v>
      </c>
      <c r="O1090" s="1">
        <v>41363</v>
      </c>
      <c r="P1090" s="83">
        <f t="shared" si="25"/>
        <v>91.189805507581553</v>
      </c>
      <c r="Q1090" s="1">
        <v>1541361</v>
      </c>
      <c r="X1090" s="85">
        <f>A!N1090-O1090</f>
        <v>23.088799999997718</v>
      </c>
      <c r="Y1090" s="86"/>
    </row>
    <row r="1091" spans="1:25" ht="12.5" x14ac:dyDescent="0.25">
      <c r="A1091" s="9">
        <v>42287</v>
      </c>
      <c r="B1091" s="93">
        <v>1362</v>
      </c>
      <c r="C1091" s="1"/>
      <c r="F1091" s="1">
        <v>397991</v>
      </c>
      <c r="G1091" s="25">
        <f>IF(A!B1091&gt;0,G1090+A!B1091," ")</f>
        <v>59631</v>
      </c>
      <c r="H1091" s="1">
        <v>64118</v>
      </c>
      <c r="I1091" s="25">
        <f t="shared" si="26"/>
        <v>15719668</v>
      </c>
      <c r="L1091" s="83">
        <v>90.5</v>
      </c>
      <c r="M1091" s="83"/>
      <c r="N1091" s="87">
        <f>A!$F1091*0.1007</f>
        <v>40077.693699999996</v>
      </c>
      <c r="O1091" s="1">
        <v>41383</v>
      </c>
      <c r="P1091" s="83">
        <f t="shared" si="25"/>
        <v>91.233897960018567</v>
      </c>
      <c r="Q1091" s="1">
        <v>1575111</v>
      </c>
      <c r="X1091" s="85">
        <f>A!N1091-O1091</f>
        <v>-1305.3063000000038</v>
      </c>
      <c r="Y1091" s="86"/>
    </row>
    <row r="1092" spans="1:25" ht="12.5" x14ac:dyDescent="0.25">
      <c r="A1092" s="9">
        <v>42294</v>
      </c>
      <c r="B1092" s="93">
        <v>1445</v>
      </c>
      <c r="C1092" s="1"/>
      <c r="F1092" s="1">
        <v>339637</v>
      </c>
      <c r="G1092" s="25">
        <f>IF(A!B1092&gt;0,G1091+A!B1092," ")</f>
        <v>61076</v>
      </c>
      <c r="H1092" s="1">
        <v>64507</v>
      </c>
      <c r="I1092" s="25">
        <f t="shared" si="26"/>
        <v>16059305</v>
      </c>
      <c r="L1092" s="83">
        <v>78.2</v>
      </c>
      <c r="M1092" s="83"/>
      <c r="N1092" s="87">
        <f>A!$F1092*0.1007</f>
        <v>34201.445899999999</v>
      </c>
      <c r="O1092" s="1">
        <v>34272</v>
      </c>
      <c r="P1092" s="83">
        <f t="shared" si="25"/>
        <v>75.5568264960432</v>
      </c>
      <c r="Q1092" s="1">
        <v>1609142</v>
      </c>
      <c r="X1092" s="85">
        <f>A!N1092-O1092</f>
        <v>-70.554100000001199</v>
      </c>
      <c r="Y1092" s="86"/>
    </row>
    <row r="1093" spans="1:25" ht="12.5" x14ac:dyDescent="0.25">
      <c r="A1093" s="9">
        <v>42301</v>
      </c>
      <c r="B1093" s="93">
        <v>1655</v>
      </c>
      <c r="C1093" s="1"/>
      <c r="F1093" s="1">
        <v>416502</v>
      </c>
      <c r="G1093" s="25">
        <f>IF(A!B1093&gt;0,G1092+A!B1093," ")</f>
        <v>62731</v>
      </c>
      <c r="H1093" s="1">
        <v>67777</v>
      </c>
      <c r="I1093" s="25">
        <f t="shared" si="26"/>
        <v>16475807</v>
      </c>
      <c r="L1093" s="83">
        <v>95.2</v>
      </c>
      <c r="M1093" s="83"/>
      <c r="N1093" s="87">
        <f>A!$F1093*0.1007</f>
        <v>41941.751400000001</v>
      </c>
      <c r="O1093" s="1">
        <v>41567</v>
      </c>
      <c r="P1093" s="83">
        <f t="shared" si="25"/>
        <v>91.639548522438957</v>
      </c>
      <c r="Q1093" s="1">
        <v>1650876</v>
      </c>
      <c r="X1093" s="85">
        <f>A!N1093-O1093</f>
        <v>374.75140000000101</v>
      </c>
      <c r="Y1093" s="86"/>
    </row>
    <row r="1094" spans="1:25" ht="12.5" x14ac:dyDescent="0.25">
      <c r="A1094" s="9">
        <v>42308</v>
      </c>
      <c r="B1094" s="93">
        <v>1344</v>
      </c>
      <c r="C1094" s="1"/>
      <c r="F1094" s="1">
        <v>406417</v>
      </c>
      <c r="G1094" s="25">
        <f>IF(A!B1094&gt;0,G1093+A!B1094," ")</f>
        <v>64075</v>
      </c>
      <c r="H1094" s="1">
        <v>69204</v>
      </c>
      <c r="I1094" s="25">
        <f t="shared" si="26"/>
        <v>16882224</v>
      </c>
      <c r="L1094" s="83">
        <v>92.2</v>
      </c>
      <c r="M1094" s="83"/>
      <c r="N1094" s="87">
        <f>A!$F1094*0.1007</f>
        <v>40926.191899999998</v>
      </c>
      <c r="O1094" s="1">
        <v>40536</v>
      </c>
      <c r="P1094" s="83">
        <f t="shared" si="25"/>
        <v>89.366582599311599</v>
      </c>
      <c r="Q1094" s="1">
        <v>1691599</v>
      </c>
      <c r="X1094" s="85">
        <f>A!N1094-O1094</f>
        <v>390.19189999999799</v>
      </c>
      <c r="Y1094" s="86"/>
    </row>
    <row r="1095" spans="1:25" ht="12.5" x14ac:dyDescent="0.25">
      <c r="A1095" s="9">
        <v>42315</v>
      </c>
      <c r="B1095" s="93">
        <v>1503</v>
      </c>
      <c r="C1095" s="1"/>
      <c r="F1095" s="1">
        <v>414993</v>
      </c>
      <c r="G1095" s="25">
        <f>IF(A!B1095&gt;0,G1094+A!B1095," ")</f>
        <v>65578</v>
      </c>
      <c r="H1095" s="1">
        <v>70622</v>
      </c>
      <c r="I1095" s="25">
        <f t="shared" si="26"/>
        <v>17297217</v>
      </c>
      <c r="L1095" s="83">
        <v>93.5</v>
      </c>
      <c r="M1095" s="83"/>
      <c r="N1095" s="87">
        <f>A!$F1095*0.1007</f>
        <v>41789.795099999996</v>
      </c>
      <c r="O1095" s="1">
        <v>41420</v>
      </c>
      <c r="P1095" s="83">
        <f t="shared" si="25"/>
        <v>91.315468997027011</v>
      </c>
      <c r="Q1095" s="1">
        <v>1733181</v>
      </c>
      <c r="X1095" s="85">
        <f>A!N1095-O1095</f>
        <v>369.79509999999573</v>
      </c>
      <c r="Y1095" s="86"/>
    </row>
    <row r="1096" spans="1:25" ht="12.5" x14ac:dyDescent="0.25">
      <c r="A1096" s="9">
        <v>42322</v>
      </c>
      <c r="B1096" s="93">
        <v>1517</v>
      </c>
      <c r="C1096" s="1"/>
      <c r="F1096" s="1">
        <v>398673</v>
      </c>
      <c r="G1096" s="25">
        <f>IF(A!B1096&gt;0,G1095+A!B1096," ")</f>
        <v>67095</v>
      </c>
      <c r="H1096" s="1">
        <v>71722</v>
      </c>
      <c r="I1096" s="25">
        <f t="shared" si="26"/>
        <v>17695890</v>
      </c>
      <c r="L1096" s="83">
        <v>91.2</v>
      </c>
      <c r="M1096" s="83"/>
      <c r="N1096" s="87">
        <f>A!$F1096*0.1007</f>
        <v>40146.371099999997</v>
      </c>
      <c r="O1096" s="1">
        <v>39715</v>
      </c>
      <c r="P1096" s="83">
        <f t="shared" si="25"/>
        <v>87.556587426772765</v>
      </c>
      <c r="Q1096" s="1">
        <v>1773128</v>
      </c>
      <c r="X1096" s="85">
        <f>A!N1096-O1096</f>
        <v>431.37109999999666</v>
      </c>
      <c r="Y1096" s="86"/>
    </row>
    <row r="1097" spans="1:25" ht="12.5" x14ac:dyDescent="0.25">
      <c r="A1097" s="9">
        <v>42329</v>
      </c>
      <c r="B1097" s="93">
        <v>1952</v>
      </c>
      <c r="C1097" s="1"/>
      <c r="F1097" s="1">
        <v>421550</v>
      </c>
      <c r="G1097" s="25">
        <f>IF(A!B1097&gt;0,G1096+A!B1097," ")</f>
        <v>69047</v>
      </c>
      <c r="H1097" s="1">
        <v>74271</v>
      </c>
      <c r="I1097" s="25">
        <f t="shared" si="26"/>
        <v>18117440</v>
      </c>
      <c r="L1097" s="83">
        <v>96.3</v>
      </c>
      <c r="M1097" s="83"/>
      <c r="N1097" s="87">
        <f>A!$F1097*0.1007</f>
        <v>42450.084999999999</v>
      </c>
      <c r="O1097" s="1">
        <v>42020</v>
      </c>
      <c r="P1097" s="83">
        <f t="shared" si="25"/>
        <v>92.63824257013701</v>
      </c>
      <c r="Q1097" s="1">
        <v>1815367</v>
      </c>
      <c r="X1097" s="85">
        <f>A!N1097-O1097</f>
        <v>430.08499999999913</v>
      </c>
      <c r="Y1097" s="86"/>
    </row>
    <row r="1098" spans="1:25" ht="12.5" x14ac:dyDescent="0.25">
      <c r="A1098" s="9">
        <v>42336</v>
      </c>
      <c r="B1098" s="93">
        <v>1539</v>
      </c>
      <c r="C1098" s="1"/>
      <c r="F1098" s="1">
        <v>429055</v>
      </c>
      <c r="G1098" s="25">
        <f>IF(A!B1098&gt;0,G1097+A!B1098," ")</f>
        <v>70586</v>
      </c>
      <c r="H1098" s="1">
        <v>75655</v>
      </c>
      <c r="I1098" s="25">
        <f t="shared" si="26"/>
        <v>18546495</v>
      </c>
      <c r="L1098" s="83">
        <v>97.7</v>
      </c>
      <c r="M1098" s="83"/>
      <c r="N1098" s="87">
        <f>A!$F1098*0.1007</f>
        <v>43205.838499999998</v>
      </c>
      <c r="O1098" s="1">
        <v>42811</v>
      </c>
      <c r="P1098" s="83">
        <f t="shared" si="25"/>
        <v>94.382099064020352</v>
      </c>
      <c r="Q1098" s="1">
        <v>1858359</v>
      </c>
      <c r="X1098" s="85">
        <f>A!N1098-O1098</f>
        <v>394.83849999999802</v>
      </c>
      <c r="Y1098" s="86"/>
    </row>
    <row r="1099" spans="1:25" ht="12.5" x14ac:dyDescent="0.25">
      <c r="A1099" s="9">
        <v>42343</v>
      </c>
      <c r="B1099" s="93">
        <v>1446</v>
      </c>
      <c r="C1099" s="1"/>
      <c r="F1099" s="1">
        <v>410142</v>
      </c>
      <c r="G1099" s="25">
        <f>IF(A!B1099&gt;0,G1098+A!B1099," ")</f>
        <v>72032</v>
      </c>
      <c r="H1099" s="1">
        <v>77027</v>
      </c>
      <c r="I1099" s="25">
        <f t="shared" si="26"/>
        <v>18956637</v>
      </c>
      <c r="L1099" s="83">
        <v>93.5</v>
      </c>
      <c r="M1099" s="83"/>
      <c r="N1099" s="87">
        <f>A!$F1099*0.1007</f>
        <v>41301.299399999996</v>
      </c>
      <c r="O1099" s="1">
        <v>40932</v>
      </c>
      <c r="P1099" s="83">
        <f t="shared" si="25"/>
        <v>90.239613157564207</v>
      </c>
      <c r="Q1099" s="1">
        <v>1899455</v>
      </c>
      <c r="X1099" s="85">
        <f>A!N1099-O1099</f>
        <v>369.29939999999624</v>
      </c>
      <c r="Y1099" s="86"/>
    </row>
    <row r="1100" spans="1:25" ht="12.5" x14ac:dyDescent="0.25">
      <c r="A1100" s="9">
        <v>42350</v>
      </c>
      <c r="B1100" s="93">
        <v>1404</v>
      </c>
      <c r="C1100" s="1"/>
      <c r="F1100" s="1">
        <v>431113</v>
      </c>
      <c r="G1100" s="25">
        <f>IF(A!B1100&gt;0,G1099+A!B1100," ")</f>
        <v>73436</v>
      </c>
      <c r="H1100" s="1">
        <v>78350</v>
      </c>
      <c r="I1100" s="25">
        <f t="shared" si="26"/>
        <v>19387750</v>
      </c>
      <c r="L1100" s="83">
        <v>98.2</v>
      </c>
      <c r="M1100" s="1">
        <v>4316.3999999999996</v>
      </c>
      <c r="N1100" s="87">
        <f>A!$F1100*0.1007</f>
        <v>43413.079100000003</v>
      </c>
      <c r="O1100" s="1">
        <v>43025</v>
      </c>
      <c r="P1100" s="83">
        <f t="shared" si="25"/>
        <v>94.853888305096248</v>
      </c>
      <c r="Q1100" s="1">
        <v>1942653</v>
      </c>
      <c r="X1100" s="85">
        <f>A!N1100-O1100</f>
        <v>388.07910000000265</v>
      </c>
      <c r="Y1100" s="86"/>
    </row>
    <row r="1101" spans="1:25" ht="12.5" x14ac:dyDescent="0.25">
      <c r="A1101" s="9">
        <v>42357</v>
      </c>
      <c r="B1101" s="93">
        <v>1835</v>
      </c>
      <c r="C1101" s="1"/>
      <c r="F1101" s="1">
        <v>440313</v>
      </c>
      <c r="G1101" s="25">
        <f>IF(A!B1101&gt;0,G1100+A!B1101," ")</f>
        <v>75271</v>
      </c>
      <c r="H1101" s="1">
        <v>80115</v>
      </c>
      <c r="I1101" s="25">
        <f t="shared" si="26"/>
        <v>19828063</v>
      </c>
      <c r="L1101" s="97">
        <f>M1102-M1100-L1102</f>
        <v>96.4</v>
      </c>
      <c r="N1101" s="87">
        <f>A!$F1101*0.1007</f>
        <v>44339.519099999998</v>
      </c>
      <c r="O1101" s="1">
        <v>44155</v>
      </c>
      <c r="P1101" s="83">
        <f t="shared" si="25"/>
        <v>97.345111867786756</v>
      </c>
      <c r="Q1101" s="1">
        <v>1986772</v>
      </c>
      <c r="X1101" s="85">
        <f>A!N1101-O1101</f>
        <v>184.51909999999771</v>
      </c>
      <c r="Y1101" s="86"/>
    </row>
    <row r="1102" spans="1:25" ht="12.5" x14ac:dyDescent="0.25">
      <c r="A1102" s="9">
        <v>42364</v>
      </c>
      <c r="B1102" s="93">
        <v>1066</v>
      </c>
      <c r="C1102" s="1"/>
      <c r="F1102" s="1">
        <v>232345</v>
      </c>
      <c r="G1102" s="25">
        <f>IF(A!B1102&gt;0,G1101+A!B1102," ")</f>
        <v>76337</v>
      </c>
      <c r="H1102" s="1">
        <v>81100</v>
      </c>
      <c r="I1102" s="25">
        <f t="shared" si="26"/>
        <v>20060408</v>
      </c>
      <c r="L1102" s="83">
        <v>51.1</v>
      </c>
      <c r="M1102" s="1">
        <v>4463.8999999999996</v>
      </c>
      <c r="N1102" s="87">
        <f>A!$F1102*0.1007</f>
        <v>23397.141499999998</v>
      </c>
      <c r="O1102" s="1">
        <v>23351</v>
      </c>
      <c r="P1102" s="83">
        <f t="shared" si="25"/>
        <v>51.480142842819355</v>
      </c>
      <c r="Q1102" s="1">
        <v>2037300</v>
      </c>
      <c r="X1102" s="85">
        <f>A!N1102-O1102</f>
        <v>46.141499999997905</v>
      </c>
      <c r="Y1102" s="86"/>
    </row>
    <row r="1103" spans="1:25" ht="12.5" x14ac:dyDescent="0.25">
      <c r="A1103" s="9">
        <v>42371</v>
      </c>
      <c r="B1103" s="93">
        <v>989</v>
      </c>
      <c r="C1103" s="1"/>
      <c r="F1103" s="1">
        <v>271926</v>
      </c>
      <c r="G1103" s="25">
        <f>IF(A!B1103&gt;0,G1102+A!B1103," ")</f>
        <v>77326</v>
      </c>
      <c r="H1103" s="1">
        <v>82953</v>
      </c>
      <c r="I1103" s="25">
        <f t="shared" si="26"/>
        <v>20332334</v>
      </c>
      <c r="L1103" s="83"/>
      <c r="M1103" s="83"/>
      <c r="N1103" s="87">
        <f>A!$F1103*0.1007</f>
        <v>27382.948199999999</v>
      </c>
      <c r="O1103" s="1">
        <v>27326</v>
      </c>
      <c r="P1103" s="83">
        <f t="shared" si="25"/>
        <v>60.243517764673101</v>
      </c>
      <c r="Q1103" s="1">
        <v>2039438</v>
      </c>
      <c r="X1103" s="85">
        <f>A!N1103-O1103</f>
        <v>56.948199999998906</v>
      </c>
      <c r="Y1103" s="86"/>
    </row>
    <row r="1104" spans="1:25" ht="12.5" x14ac:dyDescent="0.25">
      <c r="A1104" s="9">
        <v>42378</v>
      </c>
      <c r="B1104" s="93">
        <v>1250</v>
      </c>
      <c r="C1104" s="1"/>
      <c r="F1104" s="1">
        <v>440162</v>
      </c>
      <c r="G1104" s="96">
        <f>B1104</f>
        <v>1250</v>
      </c>
      <c r="H1104" s="1">
        <v>1373</v>
      </c>
      <c r="I1104" s="25">
        <f>F1104</f>
        <v>440162</v>
      </c>
      <c r="J1104" s="1">
        <v>440162</v>
      </c>
      <c r="L1104" s="83">
        <v>99.9</v>
      </c>
      <c r="M1104" s="83">
        <v>99.9</v>
      </c>
      <c r="N1104" s="87">
        <f>A!$F1104*0.1007</f>
        <v>44324.313399999999</v>
      </c>
      <c r="O1104" s="1">
        <v>44235</v>
      </c>
      <c r="P1104" s="83">
        <f t="shared" si="25"/>
        <v>97.521481677534766</v>
      </c>
      <c r="Q1104" s="1">
        <v>44104</v>
      </c>
      <c r="X1104" s="85">
        <f>A!N1104-O1104</f>
        <v>89.313399999999092</v>
      </c>
      <c r="Y1104" s="86"/>
    </row>
    <row r="1105" spans="1:25" ht="12.5" x14ac:dyDescent="0.25">
      <c r="A1105" s="9">
        <v>42385</v>
      </c>
      <c r="B1105" s="93">
        <v>1724</v>
      </c>
      <c r="C1105" s="1"/>
      <c r="F1105" s="1">
        <v>430512</v>
      </c>
      <c r="G1105" s="25">
        <f>IF(A!B1105&gt;0,G1104+A!B1105," ")</f>
        <v>2974</v>
      </c>
      <c r="H1105" s="1">
        <v>3135</v>
      </c>
      <c r="I1105" s="25">
        <f t="shared" ref="I1105:I1155" si="27">IF(F1105&gt;0,I1104+F1105," ")</f>
        <v>870674</v>
      </c>
      <c r="J1105" s="1">
        <v>870674</v>
      </c>
      <c r="L1105" s="83">
        <v>97.8</v>
      </c>
      <c r="M1105" s="83">
        <v>197.7</v>
      </c>
      <c r="N1105" s="87">
        <f>A!$F1105*0.1007</f>
        <v>43352.558400000002</v>
      </c>
      <c r="O1105" s="1">
        <v>43251</v>
      </c>
      <c r="P1105" s="83">
        <f t="shared" si="25"/>
        <v>95.352133017634344</v>
      </c>
      <c r="Q1105" s="1">
        <v>89418</v>
      </c>
      <c r="X1105" s="85">
        <f>A!N1105-O1105</f>
        <v>101.55840000000171</v>
      </c>
      <c r="Y1105" s="86"/>
    </row>
    <row r="1106" spans="1:25" ht="12.5" x14ac:dyDescent="0.25">
      <c r="A1106" s="9">
        <v>42392</v>
      </c>
      <c r="B1106" s="93">
        <v>1521</v>
      </c>
      <c r="C1106" s="1"/>
      <c r="F1106" s="1">
        <v>417895</v>
      </c>
      <c r="G1106" s="25">
        <v>4790</v>
      </c>
      <c r="H1106" s="1">
        <v>4609</v>
      </c>
      <c r="I1106" s="25">
        <f t="shared" si="27"/>
        <v>1288569</v>
      </c>
      <c r="J1106" s="1">
        <v>1288569</v>
      </c>
      <c r="L1106" s="83">
        <v>94.9</v>
      </c>
      <c r="M1106" s="83">
        <v>292.60000000000002</v>
      </c>
      <c r="N1106" s="87">
        <f>A!$F1106*0.1007</f>
        <v>42082.0265</v>
      </c>
      <c r="O1106" s="1">
        <v>41998</v>
      </c>
      <c r="P1106" s="83">
        <f t="shared" si="25"/>
        <v>92.589740872456304</v>
      </c>
      <c r="Q1106" s="1">
        <v>132336</v>
      </c>
      <c r="X1106" s="85">
        <f>A!N1106-O1106</f>
        <v>84.026499999999942</v>
      </c>
      <c r="Y1106" s="86"/>
    </row>
    <row r="1107" spans="1:25" ht="12.5" x14ac:dyDescent="0.25">
      <c r="A1107" s="9">
        <v>42399</v>
      </c>
      <c r="B1107" s="93">
        <v>1604</v>
      </c>
      <c r="C1107" s="1"/>
      <c r="F1107" s="1">
        <v>414186</v>
      </c>
      <c r="G1107" s="25">
        <f>IF(A!B1107&gt;0,G1106+A!B1107," ")</f>
        <v>6394</v>
      </c>
      <c r="H1107" s="1">
        <v>6475</v>
      </c>
      <c r="I1107" s="25">
        <f t="shared" si="27"/>
        <v>1702755</v>
      </c>
      <c r="J1107" s="1">
        <v>1702755</v>
      </c>
      <c r="L1107" s="83">
        <v>92.7</v>
      </c>
      <c r="M1107" s="83">
        <v>385.3</v>
      </c>
      <c r="N1107" s="87">
        <f>A!$F1107*0.1007</f>
        <v>41708.530200000001</v>
      </c>
      <c r="O1107" s="1">
        <v>41626</v>
      </c>
      <c r="P1107" s="83">
        <f t="shared" si="25"/>
        <v>91.769621257128108</v>
      </c>
      <c r="Q1107" s="1">
        <v>174873</v>
      </c>
      <c r="X1107" s="85">
        <f>A!N1107-O1107</f>
        <v>82.530200000001059</v>
      </c>
      <c r="Y1107" s="86"/>
    </row>
    <row r="1108" spans="1:25" ht="12.5" x14ac:dyDescent="0.25">
      <c r="A1108" s="9">
        <v>42406</v>
      </c>
      <c r="B1108" s="93">
        <v>1304</v>
      </c>
      <c r="C1108" s="1"/>
      <c r="F1108" s="1">
        <v>401924</v>
      </c>
      <c r="G1108" s="25">
        <f>IF(A!B1108&gt;0,G1107+A!B1108," ")</f>
        <v>7698</v>
      </c>
      <c r="H1108" s="1">
        <v>7736</v>
      </c>
      <c r="I1108" s="25">
        <f t="shared" si="27"/>
        <v>2104679</v>
      </c>
      <c r="J1108" s="1">
        <v>2104679</v>
      </c>
      <c r="L1108" s="83">
        <v>91.1</v>
      </c>
      <c r="M1108" s="83">
        <v>476.4</v>
      </c>
      <c r="N1108" s="87">
        <f>A!$F1108*0.1007</f>
        <v>40473.746800000001</v>
      </c>
      <c r="O1108" s="1">
        <v>40566</v>
      </c>
      <c r="P1108" s="83">
        <f t="shared" si="25"/>
        <v>89.432721277967104</v>
      </c>
      <c r="Q1108" s="1">
        <v>216151</v>
      </c>
      <c r="X1108" s="85">
        <f>A!N1108-O1108</f>
        <v>-92.253199999999197</v>
      </c>
      <c r="Y1108" s="86"/>
    </row>
    <row r="1109" spans="1:25" ht="12.5" x14ac:dyDescent="0.25">
      <c r="A1109" s="9">
        <v>42413</v>
      </c>
      <c r="B1109" s="93">
        <v>1656</v>
      </c>
      <c r="C1109" s="1"/>
      <c r="F1109" s="1">
        <v>406549</v>
      </c>
      <c r="G1109" s="25">
        <f>IF(A!B1109&gt;0,G1108+A!B1109," ")</f>
        <v>9354</v>
      </c>
      <c r="H1109" s="1">
        <v>9454</v>
      </c>
      <c r="I1109" s="25">
        <f t="shared" si="27"/>
        <v>2511228</v>
      </c>
      <c r="J1109" s="1">
        <v>2511228</v>
      </c>
      <c r="L1109" s="83">
        <v>91.8</v>
      </c>
      <c r="M1109" s="83">
        <v>568.20000000000005</v>
      </c>
      <c r="N1109" s="87">
        <f>A!$F1109*0.1007</f>
        <v>40939.484299999996</v>
      </c>
      <c r="O1109" s="1">
        <v>41033</v>
      </c>
      <c r="P1109" s="83">
        <f t="shared" si="25"/>
        <v>90.462280042371049</v>
      </c>
      <c r="Q1109" s="1">
        <v>257903</v>
      </c>
      <c r="X1109" s="85">
        <f>A!N1109-O1109</f>
        <v>-93.515700000003562</v>
      </c>
      <c r="Y1109" s="86"/>
    </row>
    <row r="1110" spans="1:25" ht="12.5" x14ac:dyDescent="0.25">
      <c r="A1110" s="9">
        <v>42420</v>
      </c>
      <c r="B1110" s="93">
        <v>1611</v>
      </c>
      <c r="C1110" s="1"/>
      <c r="F1110" s="1">
        <v>382166</v>
      </c>
      <c r="G1110" s="25">
        <f>IF(A!B1110&gt;0,G1109+A!B1110," ")</f>
        <v>10965</v>
      </c>
      <c r="H1110" s="1">
        <v>11763</v>
      </c>
      <c r="I1110" s="25">
        <f t="shared" si="27"/>
        <v>2893394</v>
      </c>
      <c r="J1110" s="1">
        <v>2893394</v>
      </c>
      <c r="L1110" s="83">
        <v>86.4</v>
      </c>
      <c r="M1110" s="83">
        <v>654.70000000000005</v>
      </c>
      <c r="N1110" s="87">
        <f>A!$F1110*0.1007</f>
        <v>38484.116199999997</v>
      </c>
      <c r="O1110" s="1">
        <v>38618</v>
      </c>
      <c r="P1110" s="83">
        <f t="shared" si="25"/>
        <v>85.138116410603303</v>
      </c>
      <c r="Q1110" s="1">
        <v>297152</v>
      </c>
      <c r="X1110" s="85">
        <f>A!N1110-O1110</f>
        <v>-133.88380000000325</v>
      </c>
      <c r="Y1110" s="86"/>
    </row>
    <row r="1111" spans="1:25" ht="12.5" x14ac:dyDescent="0.25">
      <c r="A1111" s="9">
        <v>42427</v>
      </c>
      <c r="B1111" s="93">
        <v>1808</v>
      </c>
      <c r="C1111" s="1"/>
      <c r="F1111" s="1">
        <v>400678</v>
      </c>
      <c r="G1111" s="25">
        <f>IF(A!B1111&gt;0,G1110+A!B1111," ")</f>
        <v>12773</v>
      </c>
      <c r="H1111" s="1">
        <v>12900</v>
      </c>
      <c r="I1111" s="25">
        <f t="shared" si="27"/>
        <v>3294072</v>
      </c>
      <c r="J1111" s="1">
        <v>3294072</v>
      </c>
      <c r="L1111" s="83">
        <v>90.6</v>
      </c>
      <c r="M1111" s="83">
        <v>745.3</v>
      </c>
      <c r="N1111" s="87">
        <f>A!$F1111*0.1007</f>
        <v>40348.274599999997</v>
      </c>
      <c r="O1111" s="1">
        <v>40473</v>
      </c>
      <c r="P1111" s="83">
        <f t="shared" si="25"/>
        <v>89.227691374135048</v>
      </c>
      <c r="Q1111" s="1">
        <v>338301</v>
      </c>
      <c r="X1111" s="85">
        <f>A!N1111-O1111</f>
        <v>-124.72540000000299</v>
      </c>
      <c r="Y1111" s="86"/>
    </row>
    <row r="1112" spans="1:25" ht="12.5" x14ac:dyDescent="0.25">
      <c r="A1112" s="9">
        <v>42434</v>
      </c>
      <c r="B1112" s="93">
        <v>1357</v>
      </c>
      <c r="C1112" s="1"/>
      <c r="F1112" s="1">
        <v>383780</v>
      </c>
      <c r="G1112" s="25">
        <f>IF(A!B1112&gt;0,G1111+A!B1112," ")</f>
        <v>14130</v>
      </c>
      <c r="H1112" s="1">
        <v>14337</v>
      </c>
      <c r="I1112" s="25">
        <f t="shared" si="27"/>
        <v>3677852</v>
      </c>
      <c r="J1112" s="1">
        <v>3677852</v>
      </c>
      <c r="L1112" s="83">
        <v>87.9</v>
      </c>
      <c r="M1112" s="83">
        <v>845.5</v>
      </c>
      <c r="N1112" s="87">
        <f>A!$F1112*0.1007</f>
        <v>38646.646000000001</v>
      </c>
      <c r="O1112" s="1">
        <v>38785</v>
      </c>
      <c r="P1112" s="83">
        <f t="shared" si="25"/>
        <v>85.506288388452248</v>
      </c>
      <c r="Q1112" s="1">
        <v>374173</v>
      </c>
      <c r="X1112" s="85">
        <f>A!N1112-O1112</f>
        <v>-138.35399999999936</v>
      </c>
      <c r="Y1112" s="86"/>
    </row>
    <row r="1113" spans="1:25" ht="12.5" x14ac:dyDescent="0.25">
      <c r="A1113" s="9">
        <v>42441</v>
      </c>
      <c r="B1113" s="93">
        <v>1596</v>
      </c>
      <c r="C1113" s="1"/>
      <c r="F1113" s="1">
        <v>412556</v>
      </c>
      <c r="G1113" s="25">
        <f>IF(A!B1113&gt;0,G1112+A!B1113," ")</f>
        <v>15726</v>
      </c>
      <c r="H1113" s="1">
        <v>15931</v>
      </c>
      <c r="I1113" s="25">
        <f t="shared" si="27"/>
        <v>4090408</v>
      </c>
      <c r="J1113" s="1">
        <v>4090408</v>
      </c>
      <c r="L1113" s="83">
        <v>94.4</v>
      </c>
      <c r="M1113" s="83">
        <v>939.9</v>
      </c>
      <c r="N1113" s="87">
        <f>A!$F1113*0.1007</f>
        <v>41544.389199999998</v>
      </c>
      <c r="O1113" s="1">
        <v>41693</v>
      </c>
      <c r="P1113" s="83">
        <f t="shared" ref="P1113:P1176" si="28">(O1113*2204.62262185)/1000000</f>
        <v>91.917330972792058</v>
      </c>
      <c r="Q1113" s="1">
        <v>420085</v>
      </c>
      <c r="X1113" s="85">
        <f>A!N1113-O1113</f>
        <v>-148.6108000000022</v>
      </c>
      <c r="Y1113" s="86"/>
    </row>
    <row r="1114" spans="1:25" ht="12.5" x14ac:dyDescent="0.25">
      <c r="A1114" s="9">
        <v>42448</v>
      </c>
      <c r="B1114" s="93">
        <v>1490</v>
      </c>
      <c r="C1114" s="1"/>
      <c r="F1114" s="1">
        <v>411080</v>
      </c>
      <c r="G1114" s="25">
        <f>IF(A!B1114&gt;0,G1113+A!B1114," ")</f>
        <v>17216</v>
      </c>
      <c r="H1114" s="1">
        <v>17430</v>
      </c>
      <c r="I1114" s="25">
        <f t="shared" si="27"/>
        <v>4501488</v>
      </c>
      <c r="J1114" s="1">
        <v>4501488</v>
      </c>
      <c r="L1114" s="83">
        <v>93.8</v>
      </c>
      <c r="M1114" s="83">
        <v>1033.7</v>
      </c>
      <c r="N1114" s="87">
        <f>A!$F1114*0.1007</f>
        <v>41395.756000000001</v>
      </c>
      <c r="O1114" s="1">
        <v>41849</v>
      </c>
      <c r="P1114" s="83">
        <f t="shared" si="28"/>
        <v>92.26125210180065</v>
      </c>
      <c r="Q1114" s="1">
        <v>462303</v>
      </c>
      <c r="X1114" s="85">
        <f>A!N1114-O1114</f>
        <v>-453.24399999999878</v>
      </c>
      <c r="Y1114" s="86"/>
    </row>
    <row r="1115" spans="1:25" ht="12.5" x14ac:dyDescent="0.25">
      <c r="A1115" s="9">
        <v>42455</v>
      </c>
      <c r="B1115" s="93">
        <v>1366</v>
      </c>
      <c r="C1115" s="1"/>
      <c r="F1115" s="1">
        <v>359226</v>
      </c>
      <c r="G1115" s="25">
        <f>IF(A!B1115&gt;0,G1114+A!B1115," ")</f>
        <v>18582</v>
      </c>
      <c r="H1115" s="1">
        <v>18957</v>
      </c>
      <c r="I1115" s="25">
        <f t="shared" si="27"/>
        <v>4860714</v>
      </c>
      <c r="J1115" s="1">
        <v>4860714</v>
      </c>
      <c r="L1115" s="83">
        <v>82.6</v>
      </c>
      <c r="M1115" s="83">
        <v>1116.2</v>
      </c>
      <c r="N1115" s="87">
        <f>A!$F1115*0.1007</f>
        <v>36174.058199999999</v>
      </c>
      <c r="O1115" s="1">
        <v>36300</v>
      </c>
      <c r="P1115" s="83">
        <f t="shared" si="28"/>
        <v>80.027801173155012</v>
      </c>
      <c r="Q1115" s="1">
        <v>499195</v>
      </c>
      <c r="X1115" s="85">
        <f>A!N1115-O1115</f>
        <v>-125.94180000000051</v>
      </c>
      <c r="Y1115" s="86"/>
    </row>
    <row r="1116" spans="1:25" ht="12.5" x14ac:dyDescent="0.25">
      <c r="A1116" s="9">
        <v>42462</v>
      </c>
      <c r="B1116" s="93">
        <v>1767</v>
      </c>
      <c r="C1116" s="1"/>
      <c r="F1116" s="1">
        <v>377715</v>
      </c>
      <c r="G1116" s="25">
        <f>IF(A!B1116&gt;0,G1115+A!B1116," ")</f>
        <v>20349</v>
      </c>
      <c r="H1116" s="1">
        <v>20256</v>
      </c>
      <c r="I1116" s="25">
        <f t="shared" si="27"/>
        <v>5238429</v>
      </c>
      <c r="J1116" s="1">
        <v>5238429</v>
      </c>
      <c r="L1116" s="83">
        <v>86.9</v>
      </c>
      <c r="M1116" s="83">
        <v>1203.2</v>
      </c>
      <c r="N1116" s="87">
        <f>A!$F1116*0.1007</f>
        <v>38035.900499999996</v>
      </c>
      <c r="O1116" s="1">
        <v>38172</v>
      </c>
      <c r="P1116" s="83">
        <f t="shared" si="28"/>
        <v>84.154854721258204</v>
      </c>
      <c r="Q1116" s="1">
        <v>535158</v>
      </c>
      <c r="X1116" s="85">
        <f>A!N1116-O1116</f>
        <v>-136.0995000000039</v>
      </c>
      <c r="Y1116" s="86"/>
    </row>
    <row r="1117" spans="1:25" ht="12.5" x14ac:dyDescent="0.25">
      <c r="A1117" s="9">
        <v>42469</v>
      </c>
      <c r="B1117" s="93">
        <v>1892</v>
      </c>
      <c r="C1117" s="1"/>
      <c r="F1117" s="1">
        <v>405000</v>
      </c>
      <c r="G1117" s="25">
        <f>IF(A!B1117&gt;0,G1116+A!B1117," ")</f>
        <v>22241</v>
      </c>
      <c r="H1117" s="1">
        <v>22191</v>
      </c>
      <c r="I1117" s="25">
        <f t="shared" si="27"/>
        <v>5643429</v>
      </c>
      <c r="J1117" s="1">
        <v>5643429</v>
      </c>
      <c r="L1117" s="83">
        <v>93.1</v>
      </c>
      <c r="M1117" s="83">
        <v>1296.3</v>
      </c>
      <c r="N1117" s="87">
        <f>A!$F1117*0.1007</f>
        <v>40783.5</v>
      </c>
      <c r="O1117" s="1">
        <v>40925</v>
      </c>
      <c r="P1117" s="83">
        <f t="shared" si="28"/>
        <v>90.224180799211254</v>
      </c>
      <c r="Q1117" s="1">
        <v>570318</v>
      </c>
      <c r="X1117" s="85">
        <f>A!N1117-O1117</f>
        <v>-141.5</v>
      </c>
      <c r="Y1117" s="86"/>
    </row>
    <row r="1118" spans="1:25" ht="12.5" x14ac:dyDescent="0.25">
      <c r="A1118" s="9">
        <v>42476</v>
      </c>
      <c r="B1118" s="93">
        <v>1400</v>
      </c>
      <c r="C1118" s="1"/>
      <c r="F1118" s="1">
        <v>398473</v>
      </c>
      <c r="G1118" s="25">
        <f>IF(A!B1118&gt;0,G1117+A!B1118," ")</f>
        <v>23641</v>
      </c>
      <c r="H1118" s="1">
        <v>23563</v>
      </c>
      <c r="I1118" s="25">
        <f t="shared" si="27"/>
        <v>6041902</v>
      </c>
      <c r="J1118" s="1">
        <v>6041902</v>
      </c>
      <c r="L1118" s="83">
        <v>91.8</v>
      </c>
      <c r="M1118" s="83">
        <v>1388</v>
      </c>
      <c r="N1118" s="87">
        <f>A!$F1118*0.1007</f>
        <v>40126.231099999997</v>
      </c>
      <c r="O1118" s="1">
        <v>40265</v>
      </c>
      <c r="P1118" s="83">
        <f t="shared" si="28"/>
        <v>88.769129868790259</v>
      </c>
      <c r="Q1118" s="1">
        <v>617241</v>
      </c>
      <c r="X1118" s="85">
        <f>A!N1118-O1118</f>
        <v>-138.76890000000276</v>
      </c>
      <c r="Y1118" s="86"/>
    </row>
    <row r="1119" spans="1:25" ht="12.5" x14ac:dyDescent="0.25">
      <c r="A1119" s="9">
        <v>42483</v>
      </c>
      <c r="B1119" s="93">
        <v>1553</v>
      </c>
      <c r="C1119" s="1"/>
      <c r="F1119" s="1">
        <v>386185</v>
      </c>
      <c r="G1119" s="25">
        <f>IF(A!B1119&gt;0,G1118+A!B1119," ")</f>
        <v>25194</v>
      </c>
      <c r="H1119" s="1">
        <v>25123</v>
      </c>
      <c r="I1119" s="25">
        <f t="shared" si="27"/>
        <v>6428087</v>
      </c>
      <c r="J1119" s="1">
        <v>6428087</v>
      </c>
      <c r="L1119" s="83">
        <v>89</v>
      </c>
      <c r="M1119" s="83">
        <v>1477</v>
      </c>
      <c r="N1119" s="87">
        <f>A!$F1119*0.1007</f>
        <v>38888.8295</v>
      </c>
      <c r="O1119" s="1">
        <v>39427</v>
      </c>
      <c r="P1119" s="83">
        <f t="shared" si="28"/>
        <v>86.921656111679951</v>
      </c>
      <c r="Q1119" s="1">
        <v>656693</v>
      </c>
      <c r="X1119" s="85">
        <f>A!N1119-O1119</f>
        <v>-538.17050000000017</v>
      </c>
      <c r="Y1119" s="86"/>
    </row>
    <row r="1120" spans="1:25" ht="12.5" x14ac:dyDescent="0.25">
      <c r="A1120" s="9">
        <v>42490</v>
      </c>
      <c r="B1120" s="93">
        <v>1209</v>
      </c>
      <c r="C1120" s="1"/>
      <c r="F1120" s="1">
        <v>389206</v>
      </c>
      <c r="G1120" s="25">
        <f>IF(A!B1120&gt;0,G1119+A!B1120," ")</f>
        <v>26403</v>
      </c>
      <c r="H1120" s="1">
        <v>26284</v>
      </c>
      <c r="I1120" s="25">
        <f t="shared" si="27"/>
        <v>6817293</v>
      </c>
      <c r="J1120" s="1">
        <v>6817293</v>
      </c>
      <c r="L1120" s="83">
        <v>89.2</v>
      </c>
      <c r="M1120" s="83">
        <v>1566.2</v>
      </c>
      <c r="N1120" s="87">
        <f>A!$F1120*0.1007</f>
        <v>39193.044199999997</v>
      </c>
      <c r="O1120" s="1">
        <v>39738</v>
      </c>
      <c r="P1120" s="83">
        <f t="shared" si="28"/>
        <v>87.607293747075303</v>
      </c>
      <c r="Q1120" s="1">
        <v>696455</v>
      </c>
      <c r="X1120" s="85">
        <f>A!N1120-O1120</f>
        <v>-544.95580000000336</v>
      </c>
      <c r="Y1120" s="86"/>
    </row>
    <row r="1121" spans="1:25" ht="12.5" x14ac:dyDescent="0.25">
      <c r="A1121" s="9">
        <v>42497</v>
      </c>
      <c r="B1121" s="93">
        <v>1707</v>
      </c>
      <c r="C1121" s="1"/>
      <c r="F1121" s="1">
        <v>385379</v>
      </c>
      <c r="G1121" s="25">
        <f>IF(A!B1121&gt;0,G1120+A!B1121," ")</f>
        <v>28110</v>
      </c>
      <c r="H1121" s="1">
        <v>28111</v>
      </c>
      <c r="I1121" s="25">
        <f t="shared" si="27"/>
        <v>7202672</v>
      </c>
      <c r="J1121" s="1">
        <v>7202672</v>
      </c>
      <c r="L1121" s="83">
        <v>88.1</v>
      </c>
      <c r="M1121" s="83">
        <v>1654.3</v>
      </c>
      <c r="N1121" s="87">
        <f>A!$F1121*0.1007</f>
        <v>38807.665300000001</v>
      </c>
      <c r="O1121" s="1">
        <v>37960</v>
      </c>
      <c r="P1121" s="83">
        <f t="shared" si="28"/>
        <v>83.687474725426</v>
      </c>
      <c r="Q1121" s="1">
        <v>734312</v>
      </c>
      <c r="X1121" s="85">
        <f>A!N1121-O1121</f>
        <v>847.66530000000057</v>
      </c>
      <c r="Y1121" s="86"/>
    </row>
    <row r="1122" spans="1:25" ht="12.5" x14ac:dyDescent="0.25">
      <c r="A1122" s="9">
        <v>42504</v>
      </c>
      <c r="B1122" s="93">
        <v>1686</v>
      </c>
      <c r="C1122" s="1"/>
      <c r="F1122" s="1">
        <v>388384</v>
      </c>
      <c r="G1122" s="25">
        <f>IF(A!B1122&gt;0,G1121+A!B1122," ")</f>
        <v>29796</v>
      </c>
      <c r="H1122" s="1">
        <v>29932</v>
      </c>
      <c r="I1122" s="25">
        <f t="shared" si="27"/>
        <v>7591056</v>
      </c>
      <c r="J1122" s="1">
        <v>7591056</v>
      </c>
      <c r="L1122" s="83">
        <v>88.9</v>
      </c>
      <c r="M1122" s="83">
        <v>1743.2</v>
      </c>
      <c r="N1122" s="87">
        <f>A!$F1122*0.1007</f>
        <v>39110.268799999998</v>
      </c>
      <c r="O1122" s="1">
        <v>38256</v>
      </c>
      <c r="P1122" s="83">
        <f t="shared" si="28"/>
        <v>84.340043021493599</v>
      </c>
      <c r="Q1122" s="1">
        <v>773908</v>
      </c>
      <c r="X1122" s="85">
        <f>A!N1122-O1122</f>
        <v>854.26879999999801</v>
      </c>
      <c r="Y1122" s="86"/>
    </row>
    <row r="1123" spans="1:25" ht="12.5" x14ac:dyDescent="0.25">
      <c r="A1123" s="9">
        <v>42511</v>
      </c>
      <c r="B1123" s="93">
        <v>1791</v>
      </c>
      <c r="C1123" s="1"/>
      <c r="F1123" s="1">
        <v>386189</v>
      </c>
      <c r="G1123" s="25">
        <f>IF(A!B1123&gt;0,G1122+A!B1123," ")</f>
        <v>31587</v>
      </c>
      <c r="H1123" s="1">
        <v>31842</v>
      </c>
      <c r="I1123" s="25">
        <f t="shared" si="27"/>
        <v>7977245</v>
      </c>
      <c r="J1123" s="1">
        <v>7977245</v>
      </c>
      <c r="L1123" s="83">
        <v>88</v>
      </c>
      <c r="M1123" s="83">
        <v>1831.2</v>
      </c>
      <c r="N1123" s="87">
        <f>A!$F1123*0.1007</f>
        <v>38889.232299999996</v>
      </c>
      <c r="O1123" s="1">
        <v>37982</v>
      </c>
      <c r="P1123" s="83">
        <f t="shared" si="28"/>
        <v>83.735976423106706</v>
      </c>
      <c r="Q1123" s="1">
        <v>813280</v>
      </c>
      <c r="X1123" s="85">
        <f>A!N1123-O1123</f>
        <v>907.23229999999603</v>
      </c>
      <c r="Y1123" s="86"/>
    </row>
    <row r="1124" spans="1:25" ht="12.5" x14ac:dyDescent="0.25">
      <c r="A1124" s="9">
        <v>42518</v>
      </c>
      <c r="B1124" s="93">
        <v>1381</v>
      </c>
      <c r="C1124" s="1"/>
      <c r="F1124" s="1">
        <v>323072</v>
      </c>
      <c r="G1124" s="25">
        <f>IF(A!B1124&gt;0,G1123+A!B1124," ")</f>
        <v>32968</v>
      </c>
      <c r="H1124" s="1">
        <v>33148</v>
      </c>
      <c r="I1124" s="25">
        <f t="shared" si="27"/>
        <v>8300317</v>
      </c>
      <c r="J1124" s="1">
        <v>8300317</v>
      </c>
      <c r="L1124" s="83">
        <v>74.2</v>
      </c>
      <c r="M1124" s="83">
        <v>1905.4</v>
      </c>
      <c r="N1124" s="87">
        <f>A!$F1124*0.1007</f>
        <v>32533.350399999999</v>
      </c>
      <c r="O1124" s="1">
        <v>32588</v>
      </c>
      <c r="P1124" s="83">
        <f t="shared" si="28"/>
        <v>71.8442420008478</v>
      </c>
      <c r="Q1124" s="1">
        <v>843561</v>
      </c>
      <c r="X1124" s="85">
        <f>A!N1124-O1124</f>
        <v>-54.649600000000646</v>
      </c>
      <c r="Y1124" s="86"/>
    </row>
    <row r="1125" spans="1:25" ht="12.5" x14ac:dyDescent="0.25">
      <c r="A1125" s="9">
        <v>42525</v>
      </c>
      <c r="B1125" s="93">
        <v>1652</v>
      </c>
      <c r="C1125" s="1"/>
      <c r="F1125" s="1">
        <v>380592</v>
      </c>
      <c r="G1125" s="25">
        <f>IF(A!B1125&gt;0,G1124+A!B1125," ")</f>
        <v>34620</v>
      </c>
      <c r="H1125" s="1">
        <v>34831</v>
      </c>
      <c r="I1125" s="25">
        <f t="shared" si="27"/>
        <v>8680909</v>
      </c>
      <c r="J1125" s="1">
        <v>8680909</v>
      </c>
      <c r="L1125" s="83">
        <v>86.5</v>
      </c>
      <c r="M1125" s="83">
        <v>1991.9</v>
      </c>
      <c r="N1125" s="87">
        <f>A!$F1125*0.1007</f>
        <v>38325.614399999999</v>
      </c>
      <c r="O1125" s="1">
        <v>38288</v>
      </c>
      <c r="P1125" s="83">
        <f t="shared" si="28"/>
        <v>84.410590945392798</v>
      </c>
      <c r="Q1125" s="1">
        <v>882241</v>
      </c>
      <c r="X1125" s="85">
        <f>A!N1125-O1125</f>
        <v>37.614399999998568</v>
      </c>
      <c r="Y1125" s="86"/>
    </row>
    <row r="1126" spans="1:25" ht="12.5" x14ac:dyDescent="0.25">
      <c r="A1126" s="9">
        <v>42532</v>
      </c>
      <c r="B1126" s="93">
        <v>1412</v>
      </c>
      <c r="C1126" s="1"/>
      <c r="F1126" s="1">
        <v>376374</v>
      </c>
      <c r="G1126" s="25">
        <f>IF(A!B1126&gt;0,G1125+A!B1126," ")</f>
        <v>36032</v>
      </c>
      <c r="H1126" s="1">
        <v>36258</v>
      </c>
      <c r="I1126" s="25">
        <f t="shared" si="27"/>
        <v>9057283</v>
      </c>
      <c r="J1126" s="1">
        <v>9057283</v>
      </c>
      <c r="L1126" s="83">
        <v>85.6</v>
      </c>
      <c r="M1126" s="83">
        <v>2077.5</v>
      </c>
      <c r="N1126" s="87">
        <f>A!$F1126*0.1007</f>
        <v>37900.861799999999</v>
      </c>
      <c r="O1126" s="1">
        <v>37975</v>
      </c>
      <c r="P1126" s="83">
        <f t="shared" si="28"/>
        <v>83.720544064753753</v>
      </c>
      <c r="Q1126" s="1">
        <v>920492</v>
      </c>
      <c r="X1126" s="85">
        <f>A!N1126-O1126</f>
        <v>-74.138200000001234</v>
      </c>
      <c r="Y1126" s="86"/>
    </row>
    <row r="1127" spans="1:25" ht="12.5" x14ac:dyDescent="0.25">
      <c r="A1127" s="9">
        <v>42539</v>
      </c>
      <c r="B1127" s="93">
        <v>1540</v>
      </c>
      <c r="C1127" s="1"/>
      <c r="F1127" s="1">
        <v>379434</v>
      </c>
      <c r="G1127" s="25">
        <f>IF(A!B1127&gt;0,G1126+A!B1127," ")</f>
        <v>37572</v>
      </c>
      <c r="H1127" s="1">
        <v>37700</v>
      </c>
      <c r="I1127" s="25">
        <f t="shared" si="27"/>
        <v>9436717</v>
      </c>
      <c r="J1127" s="1">
        <v>9436717</v>
      </c>
      <c r="L1127" s="83">
        <v>86.3</v>
      </c>
      <c r="M1127" s="83">
        <v>2163.9</v>
      </c>
      <c r="N1127" s="87">
        <f>A!$F1127*0.1007</f>
        <v>38209.003799999999</v>
      </c>
      <c r="O1127" s="1">
        <v>38168</v>
      </c>
      <c r="P1127" s="83">
        <f t="shared" si="28"/>
        <v>84.14603623077079</v>
      </c>
      <c r="Q1127" s="1">
        <v>959054</v>
      </c>
      <c r="X1127" s="85">
        <f>A!N1127-O1127</f>
        <v>41.003799999998591</v>
      </c>
      <c r="Y1127" s="86"/>
    </row>
    <row r="1128" spans="1:25" ht="12.5" x14ac:dyDescent="0.25">
      <c r="A1128" s="9">
        <v>42546</v>
      </c>
      <c r="B1128" s="93">
        <v>1237</v>
      </c>
      <c r="C1128" s="1"/>
      <c r="F1128" s="1">
        <v>357289</v>
      </c>
      <c r="G1128" s="25">
        <f>IF(A!B1128&gt;0,G1127+A!B1128," ")</f>
        <v>38809</v>
      </c>
      <c r="H1128" s="1">
        <v>38924</v>
      </c>
      <c r="I1128" s="25">
        <f t="shared" si="27"/>
        <v>9794006</v>
      </c>
      <c r="J1128" s="1">
        <v>9794006</v>
      </c>
      <c r="L1128" s="83">
        <v>80.8</v>
      </c>
      <c r="M1128" s="83">
        <v>2244.6999999999998</v>
      </c>
      <c r="N1128" s="87">
        <f>A!$F1128*0.1007</f>
        <v>35979.0023</v>
      </c>
      <c r="O1128" s="1">
        <v>36202</v>
      </c>
      <c r="P1128" s="83">
        <f t="shared" si="28"/>
        <v>79.811748156213696</v>
      </c>
      <c r="Q1128" s="1">
        <v>995365</v>
      </c>
      <c r="X1128" s="85">
        <f>A!N1128-O1128</f>
        <v>-222.9976999999999</v>
      </c>
      <c r="Y1128" s="86"/>
    </row>
    <row r="1129" spans="1:25" ht="12.5" x14ac:dyDescent="0.25">
      <c r="A1129" s="9">
        <v>42553</v>
      </c>
      <c r="B1129" s="93">
        <v>1580</v>
      </c>
      <c r="C1129" s="1"/>
      <c r="F1129" s="1">
        <v>311196</v>
      </c>
      <c r="G1129" s="25">
        <f>IF(A!B1129&gt;0,G1128+A!B1129," ")</f>
        <v>40389</v>
      </c>
      <c r="H1129" s="1">
        <v>40413</v>
      </c>
      <c r="I1129" s="25">
        <f t="shared" si="27"/>
        <v>10105202</v>
      </c>
      <c r="J1129" s="1">
        <v>10105202</v>
      </c>
      <c r="L1129" s="83">
        <v>71.5</v>
      </c>
      <c r="M1129" s="83">
        <v>2316.1999999999998</v>
      </c>
      <c r="N1129" s="87">
        <f>A!$F1129*0.1007</f>
        <v>31337.4372</v>
      </c>
      <c r="O1129" s="1">
        <v>31306</v>
      </c>
      <c r="P1129" s="83">
        <f t="shared" si="28"/>
        <v>69.0179157996361</v>
      </c>
      <c r="Q1129" s="1">
        <v>1018806</v>
      </c>
      <c r="X1129" s="85">
        <f>A!N1129-O1129</f>
        <v>31.437200000000303</v>
      </c>
      <c r="Y1129" s="86"/>
    </row>
    <row r="1130" spans="1:25" ht="12.5" x14ac:dyDescent="0.25">
      <c r="A1130" s="9">
        <v>42560</v>
      </c>
      <c r="B1130" s="93">
        <v>1529</v>
      </c>
      <c r="C1130" s="1"/>
      <c r="F1130" s="1">
        <v>394624</v>
      </c>
      <c r="G1130" s="25">
        <f>IF(A!B1130&gt;0,G1129+A!B1130," ")</f>
        <v>41918</v>
      </c>
      <c r="H1130" s="1">
        <v>42044</v>
      </c>
      <c r="I1130" s="25">
        <f t="shared" si="27"/>
        <v>10499826</v>
      </c>
      <c r="J1130" s="1">
        <v>10499826</v>
      </c>
      <c r="L1130" s="83">
        <v>90</v>
      </c>
      <c r="M1130" s="83">
        <v>2406.1999999999998</v>
      </c>
      <c r="N1130" s="87">
        <f>A!$F1130*0.1007</f>
        <v>39738.6368</v>
      </c>
      <c r="O1130" s="1">
        <v>39699</v>
      </c>
      <c r="P1130" s="83">
        <f t="shared" si="28"/>
        <v>87.521313464823152</v>
      </c>
      <c r="Q1130" s="1">
        <v>1058592</v>
      </c>
      <c r="X1130" s="85">
        <f>A!N1130-O1130</f>
        <v>39.636800000000221</v>
      </c>
      <c r="Y1130" s="86"/>
    </row>
    <row r="1131" spans="1:25" ht="12.5" x14ac:dyDescent="0.25">
      <c r="A1131" s="9">
        <v>42567</v>
      </c>
      <c r="B1131" s="93">
        <v>1589</v>
      </c>
      <c r="C1131" s="1"/>
      <c r="F1131" s="1">
        <v>378252</v>
      </c>
      <c r="G1131" s="25">
        <f>IF(A!B1131&gt;0,G1130+A!B1131," ")</f>
        <v>43507</v>
      </c>
      <c r="H1131" s="1">
        <v>43469</v>
      </c>
      <c r="I1131" s="25">
        <f t="shared" si="27"/>
        <v>10878078</v>
      </c>
      <c r="J1131" s="1">
        <v>10878078</v>
      </c>
      <c r="L1131" s="83">
        <v>86.3</v>
      </c>
      <c r="M1131" s="83">
        <v>2492.5</v>
      </c>
      <c r="N1131" s="87">
        <f>A!$F1131*0.1007</f>
        <v>38089.9764</v>
      </c>
      <c r="O1131" s="1">
        <v>38023</v>
      </c>
      <c r="P1131" s="83">
        <f t="shared" si="28"/>
        <v>83.82636595060255</v>
      </c>
      <c r="Q1131" s="1">
        <v>1096728</v>
      </c>
      <c r="X1131" s="85">
        <f>A!N1131-O1131</f>
        <v>66.976399999999558</v>
      </c>
      <c r="Y1131" s="86"/>
    </row>
    <row r="1132" spans="1:25" ht="12.5" x14ac:dyDescent="0.25">
      <c r="A1132" s="9">
        <v>42574</v>
      </c>
      <c r="B1132" s="93">
        <v>1454</v>
      </c>
      <c r="C1132" s="1"/>
      <c r="F1132" s="1">
        <v>388577</v>
      </c>
      <c r="G1132" s="25">
        <f>IF(A!B1132&gt;0,G1131+A!B1132," ")</f>
        <v>44961</v>
      </c>
      <c r="H1132" s="1">
        <v>44881</v>
      </c>
      <c r="I1132" s="25">
        <f t="shared" si="27"/>
        <v>11266655</v>
      </c>
      <c r="J1132" s="1">
        <v>11266655</v>
      </c>
      <c r="L1132" s="83">
        <v>88.6</v>
      </c>
      <c r="M1132" s="83">
        <v>2581.1999999999998</v>
      </c>
      <c r="N1132" s="87">
        <f>A!$F1132*0.1007</f>
        <v>39129.7039</v>
      </c>
      <c r="O1132" s="1">
        <v>39064</v>
      </c>
      <c r="P1132" s="83">
        <f t="shared" si="28"/>
        <v>86.121378099948402</v>
      </c>
      <c r="Q1132" s="1">
        <v>1135904</v>
      </c>
      <c r="X1132" s="85">
        <f>A!N1132-O1132</f>
        <v>65.703900000000431</v>
      </c>
      <c r="Y1132" s="86"/>
    </row>
    <row r="1133" spans="1:25" ht="12.5" x14ac:dyDescent="0.25">
      <c r="A1133" s="9">
        <v>42581</v>
      </c>
      <c r="B1133" s="93">
        <v>1507</v>
      </c>
      <c r="C1133" s="1"/>
      <c r="F1133" s="1">
        <v>382554</v>
      </c>
      <c r="G1133" s="25">
        <f>IF(A!B1133&gt;0,G1132+A!B1133," ")</f>
        <v>46468</v>
      </c>
      <c r="H1133" s="1">
        <v>46383</v>
      </c>
      <c r="I1133" s="25">
        <f t="shared" si="27"/>
        <v>11649209</v>
      </c>
      <c r="J1133" s="1">
        <v>11649209</v>
      </c>
      <c r="L1133" s="83">
        <v>87.2</v>
      </c>
      <c r="M1133" s="83">
        <v>2668.4</v>
      </c>
      <c r="N1133" s="87">
        <f>A!$F1133*0.1007</f>
        <v>38523.1878</v>
      </c>
      <c r="O1133" s="1">
        <v>38458</v>
      </c>
      <c r="P1133" s="83">
        <f t="shared" si="28"/>
        <v>84.785376791107296</v>
      </c>
      <c r="Q1133" s="1">
        <v>1178667</v>
      </c>
      <c r="X1133" s="85">
        <f>A!N1133-O1133</f>
        <v>65.187799999999697</v>
      </c>
      <c r="Y1133" s="86"/>
    </row>
    <row r="1134" spans="1:25" ht="12.5" x14ac:dyDescent="0.25">
      <c r="A1134" s="9">
        <v>42588</v>
      </c>
      <c r="B1134" s="93">
        <v>1724</v>
      </c>
      <c r="C1134" s="1"/>
      <c r="F1134" s="1">
        <v>349956</v>
      </c>
      <c r="G1134" s="25">
        <f>IF(A!B1134&gt;0,G1133+A!B1134," ")</f>
        <v>48192</v>
      </c>
      <c r="H1134" s="1">
        <v>48367</v>
      </c>
      <c r="I1134" s="25">
        <f t="shared" si="27"/>
        <v>11999165</v>
      </c>
      <c r="J1134" s="1">
        <v>11999165</v>
      </c>
      <c r="L1134" s="83">
        <v>80.3</v>
      </c>
      <c r="M1134" s="83">
        <v>2748.6</v>
      </c>
      <c r="N1134" s="87">
        <f>A!$F1134*0.1007</f>
        <v>35240.569199999998</v>
      </c>
      <c r="O1134" s="1">
        <v>35175</v>
      </c>
      <c r="P1134" s="83">
        <f t="shared" si="28"/>
        <v>77.547600723573765</v>
      </c>
      <c r="Q1134" s="1">
        <v>1214076</v>
      </c>
      <c r="X1134" s="85">
        <f>A!N1134-O1134</f>
        <v>65.569199999998091</v>
      </c>
      <c r="Y1134" s="86"/>
    </row>
    <row r="1135" spans="1:25" ht="12.5" x14ac:dyDescent="0.25">
      <c r="A1135" s="9">
        <v>42595</v>
      </c>
      <c r="B1135" s="93">
        <v>1730</v>
      </c>
      <c r="C1135" s="1"/>
      <c r="F1135" s="1">
        <v>392464</v>
      </c>
      <c r="G1135" s="25">
        <f>IF(A!B1135&gt;0,G1134+A!B1135," ")</f>
        <v>49922</v>
      </c>
      <c r="H1135" s="1">
        <v>50156</v>
      </c>
      <c r="I1135" s="25">
        <f t="shared" si="27"/>
        <v>12391629</v>
      </c>
      <c r="J1135" s="1">
        <v>12391629</v>
      </c>
      <c r="L1135" s="83">
        <v>90</v>
      </c>
      <c r="M1135" s="83">
        <v>2838.6</v>
      </c>
      <c r="N1135" s="87">
        <f>A!$F1135*0.1007</f>
        <v>39521.124799999998</v>
      </c>
      <c r="O1135" s="1">
        <v>39583</v>
      </c>
      <c r="P1135" s="83">
        <f t="shared" si="28"/>
        <v>87.265577240688543</v>
      </c>
      <c r="Q1135" s="1">
        <v>1253785</v>
      </c>
      <c r="X1135" s="85">
        <f>A!N1135-O1135</f>
        <v>-61.875200000002224</v>
      </c>
      <c r="Y1135" s="86"/>
    </row>
    <row r="1136" spans="1:25" ht="12.5" x14ac:dyDescent="0.25">
      <c r="A1136" s="9">
        <v>42602</v>
      </c>
      <c r="B1136" s="93">
        <v>1509</v>
      </c>
      <c r="C1136" s="1"/>
      <c r="F1136" s="1">
        <v>389305</v>
      </c>
      <c r="G1136" s="25">
        <f>IF(A!B1136&gt;0,G1135+A!B1136," ")</f>
        <v>51431</v>
      </c>
      <c r="H1136" s="1">
        <v>51610</v>
      </c>
      <c r="I1136" s="25">
        <f t="shared" si="27"/>
        <v>12780934</v>
      </c>
      <c r="J1136" s="1">
        <v>12780934</v>
      </c>
      <c r="L1136" s="83">
        <v>89.1</v>
      </c>
      <c r="M1136" s="83">
        <v>2927.8</v>
      </c>
      <c r="N1136" s="87">
        <f>A!$F1136*0.1007</f>
        <v>39203.013500000001</v>
      </c>
      <c r="O1136" s="1">
        <v>39260</v>
      </c>
      <c r="P1136" s="83">
        <f t="shared" si="28"/>
        <v>86.553484133831006</v>
      </c>
      <c r="Q1136" s="1">
        <v>1293175</v>
      </c>
      <c r="X1136" s="85">
        <f>A!N1136-O1136</f>
        <v>-56.986499999999069</v>
      </c>
      <c r="Y1136" s="86"/>
    </row>
    <row r="1137" spans="1:25" ht="12.5" x14ac:dyDescent="0.25">
      <c r="A1137" s="9">
        <v>42609</v>
      </c>
      <c r="B1137" s="93">
        <v>1645</v>
      </c>
      <c r="C1137" s="1"/>
      <c r="F1137" s="1">
        <v>395775</v>
      </c>
      <c r="G1137" s="25">
        <f>IF(A!B1137&gt;0,G1136+A!B1137," ")</f>
        <v>53076</v>
      </c>
      <c r="H1137" s="1">
        <v>53378</v>
      </c>
      <c r="I1137" s="25">
        <f t="shared" si="27"/>
        <v>13176709</v>
      </c>
      <c r="J1137" s="1">
        <v>13177250</v>
      </c>
      <c r="L1137" s="83">
        <v>90.2</v>
      </c>
      <c r="M1137" s="83">
        <v>3018</v>
      </c>
      <c r="N1137" s="87">
        <f>A!$F1137*0.1007</f>
        <v>39854.542499999996</v>
      </c>
      <c r="O1137" s="1">
        <v>39787</v>
      </c>
      <c r="P1137" s="83">
        <f t="shared" si="28"/>
        <v>87.715320255545961</v>
      </c>
      <c r="Q1137" s="1">
        <v>1333274</v>
      </c>
      <c r="X1137" s="85">
        <f>A!N1137-O1137</f>
        <v>67.542499999995925</v>
      </c>
      <c r="Y1137" s="86"/>
    </row>
    <row r="1138" spans="1:25" ht="12.5" x14ac:dyDescent="0.25">
      <c r="A1138" s="9">
        <v>42616</v>
      </c>
      <c r="B1138" s="93">
        <v>1331</v>
      </c>
      <c r="C1138" s="1"/>
      <c r="F1138" s="1">
        <v>397809</v>
      </c>
      <c r="G1138" s="25">
        <f>IF(A!B1138&gt;0,G1137+A!B1138," ")</f>
        <v>54407</v>
      </c>
      <c r="H1138" s="1">
        <v>54846</v>
      </c>
      <c r="I1138" s="25">
        <f t="shared" si="27"/>
        <v>13574518</v>
      </c>
      <c r="J1138" s="1">
        <v>13575059</v>
      </c>
      <c r="L1138" s="83">
        <v>90</v>
      </c>
      <c r="M1138" s="83">
        <v>3108</v>
      </c>
      <c r="N1138" s="87">
        <f>A!$F1138*0.1007</f>
        <v>40059.366300000002</v>
      </c>
      <c r="O1138" s="1">
        <v>39891</v>
      </c>
      <c r="P1138" s="83">
        <f t="shared" si="28"/>
        <v>87.944601008218342</v>
      </c>
      <c r="Q1138" s="1">
        <v>1373524</v>
      </c>
      <c r="X1138" s="85">
        <f>A!N1138-O1138</f>
        <v>168.3663000000015</v>
      </c>
      <c r="Y1138" s="86"/>
    </row>
    <row r="1139" spans="1:25" ht="12.5" x14ac:dyDescent="0.25">
      <c r="A1139" s="9">
        <v>42623</v>
      </c>
      <c r="B1139" s="93">
        <v>1043</v>
      </c>
      <c r="C1139" s="1"/>
      <c r="F1139" s="1">
        <v>339247</v>
      </c>
      <c r="G1139" s="25">
        <f>IF(A!B1139&gt;0,G1138+A!B1139," ")</f>
        <v>55450</v>
      </c>
      <c r="H1139" s="1">
        <v>54733</v>
      </c>
      <c r="I1139" s="25">
        <f t="shared" si="27"/>
        <v>13913765</v>
      </c>
      <c r="J1139" s="1">
        <v>13914306</v>
      </c>
      <c r="L1139" s="83">
        <v>76.900000000000006</v>
      </c>
      <c r="M1139" s="83">
        <v>3185</v>
      </c>
      <c r="N1139" s="87">
        <f>A!$F1139*0.1007</f>
        <v>34162.172899999998</v>
      </c>
      <c r="O1139" s="1">
        <v>34105</v>
      </c>
      <c r="P1139" s="83">
        <f t="shared" si="28"/>
        <v>75.188654518194255</v>
      </c>
      <c r="Q1139" s="1">
        <v>1407849</v>
      </c>
      <c r="X1139" s="85">
        <f>A!N1139-O1139</f>
        <v>57.172899999997753</v>
      </c>
      <c r="Y1139" s="86"/>
    </row>
    <row r="1140" spans="1:25" ht="12.5" x14ac:dyDescent="0.25">
      <c r="A1140" s="9">
        <v>42630</v>
      </c>
      <c r="B1140" s="93">
        <v>1336</v>
      </c>
      <c r="C1140" s="1"/>
      <c r="F1140" s="1">
        <v>412435</v>
      </c>
      <c r="G1140" s="25">
        <f>IF(A!B1140&gt;0,G1139+A!B1140," ")</f>
        <v>56786</v>
      </c>
      <c r="H1140" s="1">
        <v>57580</v>
      </c>
      <c r="I1140" s="25">
        <f t="shared" si="27"/>
        <v>14326200</v>
      </c>
      <c r="J1140" s="1">
        <v>14326741</v>
      </c>
      <c r="L1140" s="83">
        <v>92.9</v>
      </c>
      <c r="M1140" s="83">
        <v>3277.9</v>
      </c>
      <c r="N1140" s="87">
        <f>A!$F1140*0.1007</f>
        <v>41532.2045</v>
      </c>
      <c r="O1140" s="1">
        <v>41465</v>
      </c>
      <c r="P1140" s="83">
        <f t="shared" si="28"/>
        <v>91.414677015010255</v>
      </c>
      <c r="Q1140" s="1">
        <v>1449580</v>
      </c>
      <c r="X1140" s="85">
        <f>A!N1140-O1140</f>
        <v>67.204499999999825</v>
      </c>
      <c r="Y1140" s="86"/>
    </row>
    <row r="1141" spans="1:25" ht="12.5" x14ac:dyDescent="0.25">
      <c r="A1141" s="9">
        <v>42637</v>
      </c>
      <c r="B1141" s="93">
        <v>1377</v>
      </c>
      <c r="C1141" s="1"/>
      <c r="F1141" s="1">
        <v>413764</v>
      </c>
      <c r="G1141" s="25">
        <f>IF(A!B1141&gt;0,G1140+A!B1141," ")</f>
        <v>58163</v>
      </c>
      <c r="H1141" s="1">
        <v>59139</v>
      </c>
      <c r="I1141" s="25">
        <f t="shared" si="27"/>
        <v>14739964</v>
      </c>
      <c r="J1141" s="1">
        <v>14740505</v>
      </c>
      <c r="L1141" s="83">
        <v>93.9</v>
      </c>
      <c r="M1141" s="83">
        <v>3371.8</v>
      </c>
      <c r="N1141" s="87">
        <f>A!$F1141*0.1007</f>
        <v>41666.034800000001</v>
      </c>
      <c r="O1141" s="1">
        <v>41596</v>
      </c>
      <c r="P1141" s="83">
        <f t="shared" si="28"/>
        <v>91.703482578472602</v>
      </c>
      <c r="Q1141" s="1">
        <v>1491444</v>
      </c>
      <c r="X1141" s="85">
        <f>A!N1141-O1141</f>
        <v>70.034800000001269</v>
      </c>
      <c r="Y1141" s="86"/>
    </row>
    <row r="1142" spans="1:25" ht="12.5" x14ac:dyDescent="0.25">
      <c r="A1142" s="9">
        <v>42644</v>
      </c>
      <c r="B1142" s="93">
        <v>1434</v>
      </c>
      <c r="C1142" s="1"/>
      <c r="F1142" s="1">
        <v>425134</v>
      </c>
      <c r="G1142" s="25">
        <f>IF(A!B1142&gt;0,G1141+A!B1142," ")</f>
        <v>59597</v>
      </c>
      <c r="H1142" s="1">
        <v>60768</v>
      </c>
      <c r="I1142" s="25">
        <f t="shared" si="27"/>
        <v>15165098</v>
      </c>
      <c r="J1142" s="1">
        <v>15165639</v>
      </c>
      <c r="L1142" s="83">
        <v>97.3</v>
      </c>
      <c r="M1142" s="83">
        <v>3469</v>
      </c>
      <c r="N1142" s="87">
        <f>A!$F1142*0.1007</f>
        <v>42810.993799999997</v>
      </c>
      <c r="O1142" s="1">
        <v>42739</v>
      </c>
      <c r="P1142" s="83">
        <f t="shared" si="28"/>
        <v>94.223366235247155</v>
      </c>
      <c r="Q1142" s="1">
        <v>1527498</v>
      </c>
      <c r="X1142" s="85">
        <f>A!N1142-O1142</f>
        <v>71.993799999996554</v>
      </c>
      <c r="Y1142" s="86"/>
    </row>
    <row r="1143" spans="1:25" ht="12.5" x14ac:dyDescent="0.25">
      <c r="A1143" s="9">
        <v>42651</v>
      </c>
      <c r="B1143" s="93">
        <v>1265</v>
      </c>
      <c r="C1143" s="1"/>
      <c r="F1143" s="1">
        <v>409499</v>
      </c>
      <c r="G1143" s="25">
        <f>IF(A!B1143&gt;0,G1142+A!B1143," ")</f>
        <v>60862</v>
      </c>
      <c r="H1143" s="1">
        <v>62191</v>
      </c>
      <c r="I1143" s="25">
        <f t="shared" si="27"/>
        <v>15574597</v>
      </c>
      <c r="J1143" s="1">
        <v>15575138</v>
      </c>
      <c r="L1143" s="83">
        <v>93.9</v>
      </c>
      <c r="M1143" s="83">
        <v>3562.9</v>
      </c>
      <c r="N1143" s="87">
        <f>A!$F1143*0.1007</f>
        <v>41236.549299999999</v>
      </c>
      <c r="O1143" s="1">
        <v>41105</v>
      </c>
      <c r="P1143" s="83">
        <f t="shared" si="28"/>
        <v>90.621012871144245</v>
      </c>
      <c r="Q1143" s="1">
        <v>1568743</v>
      </c>
      <c r="X1143" s="85">
        <f>A!N1143-O1143</f>
        <v>131.54929999999877</v>
      </c>
      <c r="Y1143" s="86"/>
    </row>
    <row r="1144" spans="1:25" ht="12.5" x14ac:dyDescent="0.25">
      <c r="A1144" s="9">
        <v>42658</v>
      </c>
      <c r="B1144" s="93">
        <v>1126</v>
      </c>
      <c r="C1144" s="1"/>
      <c r="F1144" s="1">
        <v>355024</v>
      </c>
      <c r="G1144" s="25">
        <f>IF(A!B1144&gt;0,G1143+A!B1144," ")</f>
        <v>61988</v>
      </c>
      <c r="H1144" s="1">
        <v>63662</v>
      </c>
      <c r="I1144" s="25">
        <f t="shared" si="27"/>
        <v>15929621</v>
      </c>
      <c r="J1144" s="1">
        <v>15930162</v>
      </c>
      <c r="L1144" s="83">
        <v>81.900000000000006</v>
      </c>
      <c r="M1144" s="83">
        <v>3644.8</v>
      </c>
      <c r="N1144" s="87">
        <f>A!$F1144*0.1007</f>
        <v>35750.916799999999</v>
      </c>
      <c r="O1144" s="1">
        <v>35254</v>
      </c>
      <c r="P1144" s="83">
        <f t="shared" si="28"/>
        <v>77.721765910699901</v>
      </c>
      <c r="Q1144" s="1">
        <v>1604502</v>
      </c>
      <c r="X1144" s="85">
        <f>A!N1144-O1144</f>
        <v>496.91679999999906</v>
      </c>
      <c r="Y1144" s="86"/>
    </row>
    <row r="1145" spans="1:25" ht="12.5" x14ac:dyDescent="0.25">
      <c r="A1145" s="9">
        <v>42665</v>
      </c>
      <c r="B1145" s="93">
        <v>1428</v>
      </c>
      <c r="C1145" s="1"/>
      <c r="F1145" s="1">
        <v>438682</v>
      </c>
      <c r="G1145" s="25">
        <f>IF(A!B1145&gt;0,G1144+A!B1145," ")</f>
        <v>63416</v>
      </c>
      <c r="H1145" s="1">
        <v>65308</v>
      </c>
      <c r="I1145" s="25">
        <f t="shared" si="27"/>
        <v>16368303</v>
      </c>
      <c r="J1145" s="1">
        <v>16368844</v>
      </c>
      <c r="L1145" s="83">
        <v>100.4</v>
      </c>
      <c r="M1145" s="83">
        <v>3745.2</v>
      </c>
      <c r="N1145" s="87">
        <f>A!$F1145*0.1007</f>
        <v>44175.277399999999</v>
      </c>
      <c r="O1145" s="1">
        <v>43561</v>
      </c>
      <c r="P1145" s="83">
        <f t="shared" si="28"/>
        <v>96.035566030407864</v>
      </c>
      <c r="Q1145" s="1">
        <v>1648686</v>
      </c>
      <c r="X1145" s="85">
        <f>A!N1145-O1145</f>
        <v>614.27739999999903</v>
      </c>
      <c r="Y1145" s="86"/>
    </row>
    <row r="1146" spans="1:25" ht="12.5" x14ac:dyDescent="0.25">
      <c r="A1146" s="9">
        <v>42672</v>
      </c>
      <c r="B1146" s="93">
        <v>1425</v>
      </c>
      <c r="C1146" s="1"/>
      <c r="F1146" s="1">
        <v>437044</v>
      </c>
      <c r="G1146" s="25">
        <f>IF(A!B1146&gt;0,G1145+A!B1146," ")</f>
        <v>64841</v>
      </c>
      <c r="H1146" s="1">
        <v>67025</v>
      </c>
      <c r="I1146" s="25">
        <f t="shared" si="27"/>
        <v>16805347</v>
      </c>
      <c r="J1146" s="1">
        <v>16805888</v>
      </c>
      <c r="L1146" s="83">
        <v>99.7</v>
      </c>
      <c r="M1146" s="83">
        <v>3844.9</v>
      </c>
      <c r="N1146" s="87">
        <f>A!$F1146*0.1007</f>
        <v>44010.330799999996</v>
      </c>
      <c r="O1146" s="1">
        <v>43193</v>
      </c>
      <c r="P1146" s="83">
        <f t="shared" si="28"/>
        <v>95.224264905567054</v>
      </c>
      <c r="Q1146" s="1">
        <v>1692807</v>
      </c>
      <c r="X1146" s="85">
        <f>A!N1146-O1146</f>
        <v>817.33079999999609</v>
      </c>
      <c r="Y1146" s="86"/>
    </row>
    <row r="1147" spans="1:25" ht="12.5" x14ac:dyDescent="0.25">
      <c r="A1147" s="9">
        <v>42679</v>
      </c>
      <c r="B1147" s="93">
        <v>1406</v>
      </c>
      <c r="C1147" s="1"/>
      <c r="F1147" s="1">
        <v>434019</v>
      </c>
      <c r="G1147" s="25">
        <f>IF(A!B1147&gt;0,G1146+A!B1147," ")</f>
        <v>66247</v>
      </c>
      <c r="H1147" s="1">
        <v>68719</v>
      </c>
      <c r="I1147" s="25">
        <f t="shared" si="27"/>
        <v>17239366</v>
      </c>
      <c r="J1147" s="1">
        <v>17239907</v>
      </c>
      <c r="L1147" s="97">
        <f>M1148-M1146-L1148</f>
        <v>100.9</v>
      </c>
      <c r="M1147" s="83"/>
      <c r="N1147" s="87">
        <f>A!$F1147*0.1007</f>
        <v>43705.713299999996</v>
      </c>
      <c r="O1147" s="1">
        <v>43098</v>
      </c>
      <c r="P1147" s="83">
        <f t="shared" si="28"/>
        <v>95.014825756491305</v>
      </c>
      <c r="Q1147" s="1">
        <v>1736525</v>
      </c>
      <c r="X1147" s="85">
        <f>A!N1147-O1147</f>
        <v>607.7132999999958</v>
      </c>
      <c r="Y1147" s="86"/>
    </row>
    <row r="1148" spans="1:25" ht="12.5" x14ac:dyDescent="0.25">
      <c r="A1148" s="9">
        <v>42686</v>
      </c>
      <c r="B1148" s="93">
        <v>1242</v>
      </c>
      <c r="C1148" s="1"/>
      <c r="F1148" s="1">
        <v>396827</v>
      </c>
      <c r="G1148" s="25">
        <f>IF(A!B1148&gt;0,G1147+A!B1148," ")</f>
        <v>67489</v>
      </c>
      <c r="H1148" s="1">
        <v>70234</v>
      </c>
      <c r="I1148" s="25">
        <f t="shared" si="27"/>
        <v>17636193</v>
      </c>
      <c r="J1148" s="1">
        <v>17636735</v>
      </c>
      <c r="L1148" s="83">
        <v>94.6</v>
      </c>
      <c r="M1148" s="83">
        <v>4040.4</v>
      </c>
      <c r="N1148" s="87">
        <f>A!$F1148*0.1007</f>
        <v>39960.478900000002</v>
      </c>
      <c r="O1148" s="1">
        <v>40440</v>
      </c>
      <c r="P1148" s="83">
        <f t="shared" si="28"/>
        <v>89.154938827614004</v>
      </c>
      <c r="Q1148" s="1">
        <v>1776496</v>
      </c>
      <c r="X1148" s="85">
        <f>A!N1148-O1148</f>
        <v>-479.52109999999811</v>
      </c>
      <c r="Y1148" s="86"/>
    </row>
    <row r="1149" spans="1:25" ht="12.5" x14ac:dyDescent="0.25">
      <c r="A1149" s="9">
        <v>42693</v>
      </c>
      <c r="B1149" s="93">
        <v>1550</v>
      </c>
      <c r="C1149" s="1"/>
      <c r="F1149" s="1">
        <v>443560</v>
      </c>
      <c r="G1149" s="25">
        <f>IF(A!B1149&gt;0,G1148+A!B1149," ")</f>
        <v>69039</v>
      </c>
      <c r="H1149" s="1">
        <v>72011</v>
      </c>
      <c r="I1149" s="25">
        <f t="shared" si="27"/>
        <v>18079753</v>
      </c>
      <c r="J1149" s="1">
        <v>18082279</v>
      </c>
      <c r="L1149" s="83">
        <v>103</v>
      </c>
      <c r="M1149" s="83">
        <v>4143.3999999999996</v>
      </c>
      <c r="N1149" s="87">
        <f>A!$F1149*0.1007</f>
        <v>44666.491999999998</v>
      </c>
      <c r="O1149" s="1">
        <v>44046</v>
      </c>
      <c r="P1149" s="83">
        <f t="shared" si="28"/>
        <v>97.1048080020051</v>
      </c>
      <c r="Q1149" s="1">
        <v>1821374</v>
      </c>
      <c r="X1149" s="85">
        <f>A!N1149-O1149</f>
        <v>620.49199999999837</v>
      </c>
      <c r="Y1149" s="86"/>
    </row>
    <row r="1150" spans="1:25" ht="12.5" x14ac:dyDescent="0.25">
      <c r="A1150" s="9">
        <v>42700</v>
      </c>
      <c r="B1150" s="93">
        <v>1343</v>
      </c>
      <c r="C1150" s="1"/>
      <c r="F1150" s="1">
        <v>434213</v>
      </c>
      <c r="G1150" s="25">
        <f>IF(A!B1150&gt;0,G1149+A!B1150," ")</f>
        <v>70382</v>
      </c>
      <c r="H1150" s="1">
        <v>73715</v>
      </c>
      <c r="I1150" s="25">
        <f t="shared" si="27"/>
        <v>18513966</v>
      </c>
      <c r="J1150" s="1">
        <v>18519014</v>
      </c>
      <c r="L1150" s="83">
        <v>100.5</v>
      </c>
      <c r="M1150" s="83">
        <v>4243.8999999999996</v>
      </c>
      <c r="N1150" s="87">
        <f>A!$F1150*0.1007</f>
        <v>43725.249100000001</v>
      </c>
      <c r="O1150" s="1">
        <v>43117</v>
      </c>
      <c r="P1150" s="83">
        <f t="shared" si="28"/>
        <v>95.056713586306458</v>
      </c>
      <c r="Q1150" s="1">
        <v>1864403</v>
      </c>
      <c r="X1150" s="85">
        <f>A!N1150-O1150</f>
        <v>608.24910000000091</v>
      </c>
      <c r="Y1150" s="86"/>
    </row>
    <row r="1151" spans="1:25" ht="12.5" x14ac:dyDescent="0.25">
      <c r="A1151" s="9">
        <v>42707</v>
      </c>
      <c r="B1151" s="93">
        <v>1718</v>
      </c>
      <c r="C1151" s="1"/>
      <c r="F1151" s="1">
        <v>424434</v>
      </c>
      <c r="G1151" s="25">
        <f>IF(A!B1151&gt;0,G1150+A!B1151," ")</f>
        <v>72100</v>
      </c>
      <c r="H1151" s="1">
        <v>75699</v>
      </c>
      <c r="I1151" s="25">
        <f t="shared" si="27"/>
        <v>18938400</v>
      </c>
      <c r="J1151" s="1">
        <v>18936517</v>
      </c>
      <c r="L1151" s="83">
        <v>97.8</v>
      </c>
      <c r="M1151" s="83">
        <v>4341.7</v>
      </c>
      <c r="N1151" s="87">
        <f>A!$F1151*0.1007</f>
        <v>42740.503799999999</v>
      </c>
      <c r="O1151" s="1">
        <v>42146</v>
      </c>
      <c r="P1151" s="83">
        <f t="shared" si="28"/>
        <v>92.91602502049011</v>
      </c>
      <c r="Q1151" s="1">
        <v>1906435</v>
      </c>
      <c r="X1151" s="85">
        <f>A!N1151-O1151</f>
        <v>594.50379999999859</v>
      </c>
      <c r="Y1151" s="86"/>
    </row>
    <row r="1152" spans="1:25" ht="12.5" x14ac:dyDescent="0.25">
      <c r="A1152" s="9">
        <v>42714</v>
      </c>
      <c r="B1152" s="93">
        <v>1107</v>
      </c>
      <c r="C1152" s="1"/>
      <c r="F1152" s="1">
        <v>418184</v>
      </c>
      <c r="G1152" s="25">
        <f>IF(A!B1152&gt;0,G1151+A!B1152," ")</f>
        <v>73207</v>
      </c>
      <c r="H1152" s="1">
        <v>77094</v>
      </c>
      <c r="I1152" s="25">
        <f t="shared" si="27"/>
        <v>19356584</v>
      </c>
      <c r="J1152" s="1">
        <v>19354743</v>
      </c>
      <c r="L1152" s="83">
        <v>96</v>
      </c>
      <c r="M1152" s="83">
        <v>4437.7</v>
      </c>
      <c r="N1152" s="87">
        <f>A!$F1152*0.1007</f>
        <v>42111.128799999999</v>
      </c>
      <c r="O1152" s="1">
        <v>41526</v>
      </c>
      <c r="P1152" s="83">
        <f t="shared" si="28"/>
        <v>91.549158994943099</v>
      </c>
      <c r="Q1152" s="1">
        <v>1951384</v>
      </c>
      <c r="X1152" s="85">
        <f>A!N1152-O1152</f>
        <v>585.12879999999859</v>
      </c>
      <c r="Y1152" s="86"/>
    </row>
    <row r="1153" spans="1:27" ht="12.5" x14ac:dyDescent="0.25">
      <c r="A1153" s="9">
        <v>42721</v>
      </c>
      <c r="B1153" s="93">
        <v>1633</v>
      </c>
      <c r="C1153" s="1"/>
      <c r="F1153" s="1">
        <v>450446</v>
      </c>
      <c r="G1153" s="25">
        <f>IF(A!B1153&gt;0,G1152+A!B1153," ")</f>
        <v>74840</v>
      </c>
      <c r="H1153" s="1">
        <v>78875</v>
      </c>
      <c r="I1153" s="25">
        <f t="shared" si="27"/>
        <v>19807030</v>
      </c>
      <c r="J1153" s="1">
        <v>19805189</v>
      </c>
      <c r="L1153" s="83">
        <v>103.4</v>
      </c>
      <c r="M1153" s="83">
        <v>4541</v>
      </c>
      <c r="N1153" s="87">
        <f>A!$F1153*0.1007</f>
        <v>45359.912199999999</v>
      </c>
      <c r="O1153" s="1">
        <v>44729</v>
      </c>
      <c r="P1153" s="83">
        <f t="shared" si="28"/>
        <v>98.610565252728662</v>
      </c>
      <c r="Q1153" s="1">
        <v>1996798</v>
      </c>
      <c r="X1153" s="85">
        <f>A!N1153-O1153</f>
        <v>630.91219999999885</v>
      </c>
      <c r="Y1153" s="86"/>
    </row>
    <row r="1154" spans="1:27" ht="12.5" x14ac:dyDescent="0.25">
      <c r="A1154" s="9">
        <v>42728</v>
      </c>
      <c r="B1154" s="93">
        <v>1504</v>
      </c>
      <c r="C1154" s="1"/>
      <c r="F1154" s="1">
        <v>352283</v>
      </c>
      <c r="G1154" s="25">
        <f>IF(A!B1154&gt;0,G1153+A!B1154," ")</f>
        <v>76344</v>
      </c>
      <c r="H1154" s="1">
        <v>80509</v>
      </c>
      <c r="I1154" s="25">
        <f t="shared" si="27"/>
        <v>20159313</v>
      </c>
      <c r="J1154" s="1">
        <v>20157472</v>
      </c>
      <c r="L1154" s="83"/>
      <c r="M1154" s="83"/>
      <c r="N1154" s="87">
        <f>A!$F1154*0.1007</f>
        <v>35474.898099999999</v>
      </c>
      <c r="O1154" s="1">
        <v>35440</v>
      </c>
      <c r="P1154" s="83">
        <f t="shared" si="28"/>
        <v>78.131825718363999</v>
      </c>
      <c r="Q1154" s="1">
        <v>2032316</v>
      </c>
      <c r="X1154" s="85">
        <f>A!N1154-O1154</f>
        <v>34.898099999998522</v>
      </c>
      <c r="Y1154" s="86"/>
    </row>
    <row r="1155" spans="1:27" ht="12.5" x14ac:dyDescent="0.25">
      <c r="A1155" s="9">
        <v>42735</v>
      </c>
      <c r="B1155" s="93">
        <v>941</v>
      </c>
      <c r="C1155" s="1"/>
      <c r="F1155" s="1">
        <v>236670</v>
      </c>
      <c r="G1155" s="25">
        <f>IF(A!B1155&gt;0,G1154+A!B1155," ")</f>
        <v>77285</v>
      </c>
      <c r="H1155" s="1">
        <v>81606</v>
      </c>
      <c r="I1155" s="25">
        <f t="shared" si="27"/>
        <v>20395983</v>
      </c>
      <c r="J1155" s="1">
        <v>20394158</v>
      </c>
      <c r="L1155" s="83"/>
      <c r="M1155" s="83"/>
      <c r="N1155" s="87">
        <f>A!$F1155*0.1007</f>
        <v>23832.668999999998</v>
      </c>
      <c r="O1155" s="1">
        <v>23809</v>
      </c>
      <c r="P1155" s="83">
        <f t="shared" si="28"/>
        <v>52.489860003626653</v>
      </c>
      <c r="Q1155" s="1">
        <v>2056179</v>
      </c>
      <c r="X1155" s="85">
        <f>A!N1155-O1155</f>
        <v>23.66899999999805</v>
      </c>
      <c r="Y1155" s="86"/>
    </row>
    <row r="1156" spans="1:27" ht="12.5" x14ac:dyDescent="0.25">
      <c r="A1156" s="9">
        <v>42742</v>
      </c>
      <c r="B1156" s="1">
        <v>1255</v>
      </c>
      <c r="C1156" s="1">
        <v>358814</v>
      </c>
      <c r="D1156" s="1">
        <v>780</v>
      </c>
      <c r="E1156" s="1">
        <v>162</v>
      </c>
      <c r="F1156" s="1">
        <v>359756</v>
      </c>
      <c r="G1156" s="96">
        <f>B1156</f>
        <v>1255</v>
      </c>
      <c r="H1156" s="1">
        <v>1255</v>
      </c>
      <c r="I1156" s="25">
        <f>F1156</f>
        <v>359756</v>
      </c>
      <c r="J1156" s="1">
        <v>359756</v>
      </c>
      <c r="L1156" s="83">
        <v>95.8</v>
      </c>
      <c r="M1156" s="83">
        <v>95.8</v>
      </c>
      <c r="N1156" s="87">
        <f>F1156/1000*R1156</f>
        <v>36984.317245991646</v>
      </c>
      <c r="O1156" s="87">
        <v>36984.317245991653</v>
      </c>
      <c r="P1156" s="83">
        <f t="shared" si="28"/>
        <v>81.5364624541903</v>
      </c>
      <c r="Q1156" s="87">
        <v>36202</v>
      </c>
      <c r="R1156" s="98">
        <v>102.803892766185</v>
      </c>
      <c r="S1156" s="98"/>
      <c r="T1156" s="98"/>
      <c r="U1156" s="98"/>
      <c r="V1156" s="98"/>
      <c r="W1156" s="98"/>
      <c r="X1156" s="85">
        <f>A!N1156-O1156</f>
        <v>0</v>
      </c>
      <c r="Y1156" s="86"/>
      <c r="Z1156" s="50">
        <f t="shared" ref="Z1156:Z1219" si="29">C1156+D1156+E1156</f>
        <v>359756</v>
      </c>
      <c r="AA1156" s="50">
        <f t="shared" ref="AA1156:AA1219" si="30">F1156-Z1156</f>
        <v>0</v>
      </c>
    </row>
    <row r="1157" spans="1:27" ht="12.5" x14ac:dyDescent="0.25">
      <c r="A1157" s="9">
        <v>42749</v>
      </c>
      <c r="B1157" s="1">
        <v>2167</v>
      </c>
      <c r="C1157" s="1">
        <v>431886</v>
      </c>
      <c r="D1157" s="1">
        <v>1230</v>
      </c>
      <c r="E1157" s="1">
        <v>533</v>
      </c>
      <c r="F1157" s="1">
        <v>433649</v>
      </c>
      <c r="G1157" s="25">
        <f>IF(A!B1157&gt;0,G1156+A!B1157," ")</f>
        <v>3422</v>
      </c>
      <c r="H1157" s="1">
        <v>3422</v>
      </c>
      <c r="I1157" s="25">
        <f t="shared" ref="I1157:I1207" si="31">IF(F1157&gt;0,I1156+F1157," ")</f>
        <v>793405</v>
      </c>
      <c r="J1157" s="1">
        <v>793405</v>
      </c>
      <c r="L1157" s="83">
        <v>99.9</v>
      </c>
      <c r="M1157" s="83">
        <v>195.7</v>
      </c>
      <c r="N1157" s="87">
        <f t="shared" ref="N1157:N1220" si="32">F1157/1000*R1157</f>
        <v>44580.805294163358</v>
      </c>
      <c r="O1157" s="87">
        <v>44580.805294163358</v>
      </c>
      <c r="P1157" s="83">
        <f t="shared" si="28"/>
        <v>98.28385185180278</v>
      </c>
      <c r="Q1157" s="87">
        <v>81565</v>
      </c>
      <c r="R1157" s="98">
        <v>102.803892766185</v>
      </c>
      <c r="S1157" s="98"/>
      <c r="T1157" s="98"/>
      <c r="U1157" s="98"/>
      <c r="V1157" s="98"/>
      <c r="W1157" s="98"/>
      <c r="X1157" s="85">
        <f>A!N1157-O1157</f>
        <v>0</v>
      </c>
      <c r="Y1157" s="86"/>
      <c r="Z1157" s="50">
        <f t="shared" si="29"/>
        <v>433649</v>
      </c>
      <c r="AA1157" s="50">
        <f t="shared" si="30"/>
        <v>0</v>
      </c>
    </row>
    <row r="1158" spans="1:27" ht="12.5" x14ac:dyDescent="0.25">
      <c r="A1158" s="9">
        <v>42756</v>
      </c>
      <c r="B1158" s="1">
        <v>1734</v>
      </c>
      <c r="C1158" s="1">
        <v>431264</v>
      </c>
      <c r="D1158" s="1">
        <v>1182</v>
      </c>
      <c r="E1158" s="1">
        <v>207</v>
      </c>
      <c r="F1158" s="1">
        <v>432653</v>
      </c>
      <c r="G1158" s="25">
        <f>IF(A!B1158&gt;0,G1157+A!B1158," ")</f>
        <v>5156</v>
      </c>
      <c r="H1158" s="1">
        <v>5156</v>
      </c>
      <c r="I1158" s="25">
        <f t="shared" si="31"/>
        <v>1226058</v>
      </c>
      <c r="J1158" s="1">
        <v>1226058</v>
      </c>
      <c r="L1158" s="83">
        <v>99.1</v>
      </c>
      <c r="M1158" s="83">
        <v>294.8</v>
      </c>
      <c r="N1158" s="87">
        <f t="shared" si="32"/>
        <v>44478.412616968242</v>
      </c>
      <c r="O1158" s="87">
        <v>44478.412616968235</v>
      </c>
      <c r="P1158" s="83">
        <f t="shared" si="28"/>
        <v>98.058114639346627</v>
      </c>
      <c r="Q1158" s="87">
        <f>O1158+Q1157</f>
        <v>126043.41261696824</v>
      </c>
      <c r="R1158" s="98">
        <v>102.803892766185</v>
      </c>
      <c r="S1158" s="98"/>
      <c r="T1158" s="98"/>
      <c r="U1158" s="98"/>
      <c r="V1158" s="98"/>
      <c r="W1158" s="98"/>
      <c r="X1158" s="85">
        <f>A!N1158-O1158</f>
        <v>0</v>
      </c>
      <c r="Y1158" s="86"/>
      <c r="Z1158" s="50">
        <f t="shared" si="29"/>
        <v>432653</v>
      </c>
      <c r="AA1158" s="50">
        <f t="shared" si="30"/>
        <v>0</v>
      </c>
    </row>
    <row r="1159" spans="1:27" ht="12.5" x14ac:dyDescent="0.25">
      <c r="A1159" s="9">
        <v>42763</v>
      </c>
      <c r="B1159" s="1">
        <v>2048</v>
      </c>
      <c r="C1159" s="1">
        <v>413634</v>
      </c>
      <c r="D1159" s="1">
        <v>1202</v>
      </c>
      <c r="E1159" s="1">
        <v>474</v>
      </c>
      <c r="F1159" s="1">
        <v>415310</v>
      </c>
      <c r="G1159" s="25">
        <f>IF(A!B1159&gt;0,G1158+A!B1159," ")</f>
        <v>7204</v>
      </c>
      <c r="H1159" s="1">
        <v>7204</v>
      </c>
      <c r="I1159" s="25">
        <f t="shared" si="31"/>
        <v>1641368</v>
      </c>
      <c r="J1159" s="1">
        <v>1641368</v>
      </c>
      <c r="L1159" s="83">
        <v>95.1</v>
      </c>
      <c r="M1159" s="83">
        <v>389.9</v>
      </c>
      <c r="N1159" s="87">
        <f t="shared" si="32"/>
        <v>42695.484704724295</v>
      </c>
      <c r="O1159" s="87">
        <v>42695.484704724287</v>
      </c>
      <c r="P1159" s="83">
        <f t="shared" si="28"/>
        <v>94.127431430885835</v>
      </c>
      <c r="Q1159" s="87">
        <v>168739</v>
      </c>
      <c r="R1159" s="98">
        <v>102.803892766185</v>
      </c>
      <c r="S1159" s="98"/>
      <c r="T1159" s="98"/>
      <c r="U1159" s="98"/>
      <c r="V1159" s="98"/>
      <c r="W1159" s="98"/>
      <c r="X1159" s="85">
        <f>A!N1159-O1159</f>
        <v>0</v>
      </c>
      <c r="Y1159" s="86"/>
      <c r="Z1159" s="50">
        <f t="shared" si="29"/>
        <v>415310</v>
      </c>
      <c r="AA1159" s="50">
        <f t="shared" si="30"/>
        <v>0</v>
      </c>
    </row>
    <row r="1160" spans="1:27" ht="12.5" x14ac:dyDescent="0.25">
      <c r="A1160" s="9">
        <v>42770</v>
      </c>
      <c r="B1160" s="1">
        <v>1863</v>
      </c>
      <c r="C1160" s="1">
        <v>430472</v>
      </c>
      <c r="D1160" s="1">
        <v>1251</v>
      </c>
      <c r="E1160" s="1">
        <v>287</v>
      </c>
      <c r="F1160" s="1">
        <v>432010</v>
      </c>
      <c r="G1160" s="25">
        <f>IF(A!B1160&gt;0,G1159+A!B1160," ")</f>
        <v>9067</v>
      </c>
      <c r="H1160" s="1">
        <v>9067</v>
      </c>
      <c r="I1160" s="25">
        <f t="shared" si="31"/>
        <v>2073378</v>
      </c>
      <c r="J1160" s="1">
        <v>2073378</v>
      </c>
      <c r="L1160" s="83">
        <v>99.1</v>
      </c>
      <c r="M1160" s="83">
        <v>489.1</v>
      </c>
      <c r="N1160" s="87">
        <f t="shared" si="32"/>
        <v>44094.051113360641</v>
      </c>
      <c r="O1160" s="87">
        <v>44094.051113360641</v>
      </c>
      <c r="P1160" s="83">
        <f t="shared" si="28"/>
        <v>97.210742573525053</v>
      </c>
      <c r="Q1160" s="87">
        <v>213151</v>
      </c>
      <c r="R1160" s="98">
        <v>102.06720009574001</v>
      </c>
      <c r="S1160" s="98"/>
      <c r="T1160" s="98"/>
      <c r="U1160" s="98"/>
      <c r="V1160" s="98"/>
      <c r="W1160" s="98"/>
      <c r="X1160" s="85">
        <f>A!N1160-O1160</f>
        <v>0</v>
      </c>
      <c r="Y1160" s="86"/>
      <c r="Z1160" s="50">
        <f t="shared" si="29"/>
        <v>432010</v>
      </c>
      <c r="AA1160" s="50">
        <f t="shared" si="30"/>
        <v>0</v>
      </c>
    </row>
    <row r="1161" spans="1:27" ht="12.5" x14ac:dyDescent="0.25">
      <c r="A1161" s="9">
        <v>42777</v>
      </c>
      <c r="B1161" s="1">
        <v>1487</v>
      </c>
      <c r="C1161" s="1">
        <v>426920</v>
      </c>
      <c r="D1161" s="1">
        <v>928</v>
      </c>
      <c r="E1161" s="1">
        <v>263</v>
      </c>
      <c r="F1161" s="1">
        <v>428111</v>
      </c>
      <c r="G1161" s="25">
        <f>IF(A!B1161&gt;0,G1160+A!B1161," ")</f>
        <v>10554</v>
      </c>
      <c r="H1161" s="1">
        <v>10554</v>
      </c>
      <c r="I1161" s="25">
        <f t="shared" si="31"/>
        <v>2501489</v>
      </c>
      <c r="J1161" s="1">
        <v>2501489</v>
      </c>
      <c r="L1161" s="83">
        <v>97.8</v>
      </c>
      <c r="M1161" s="83">
        <v>586.9</v>
      </c>
      <c r="N1161" s="87">
        <f t="shared" si="32"/>
        <v>43696.091100187346</v>
      </c>
      <c r="O1161" s="87">
        <v>43696.091100187346</v>
      </c>
      <c r="P1161" s="83">
        <f t="shared" si="28"/>
        <v>96.333390925891493</v>
      </c>
      <c r="Q1161" s="87">
        <v>257163</v>
      </c>
      <c r="R1161" s="98">
        <v>102.06720009574001</v>
      </c>
      <c r="S1161" s="98"/>
      <c r="T1161" s="98"/>
      <c r="U1161" s="98"/>
      <c r="V1161" s="98"/>
      <c r="W1161" s="98"/>
      <c r="X1161" s="85">
        <f>A!N1161-O1161</f>
        <v>0</v>
      </c>
      <c r="Y1161" s="86"/>
      <c r="Z1161" s="50">
        <f t="shared" si="29"/>
        <v>428111</v>
      </c>
      <c r="AA1161" s="50">
        <f t="shared" si="30"/>
        <v>0</v>
      </c>
    </row>
    <row r="1162" spans="1:27" ht="12.5" x14ac:dyDescent="0.25">
      <c r="A1162" s="9">
        <v>42784</v>
      </c>
      <c r="B1162" s="1">
        <v>1668</v>
      </c>
      <c r="C1162" s="1">
        <v>411059</v>
      </c>
      <c r="D1162" s="1">
        <v>1201</v>
      </c>
      <c r="E1162" s="1">
        <v>181</v>
      </c>
      <c r="F1162" s="1">
        <v>412441</v>
      </c>
      <c r="G1162" s="25">
        <f>IF(A!B1162&gt;0,G1161+A!B1162," ")</f>
        <v>12222</v>
      </c>
      <c r="H1162" s="1">
        <v>12222</v>
      </c>
      <c r="I1162" s="25">
        <f t="shared" si="31"/>
        <v>2913930</v>
      </c>
      <c r="J1162" s="1">
        <v>2913930</v>
      </c>
      <c r="L1162" s="83">
        <v>94.3</v>
      </c>
      <c r="M1162" s="83">
        <v>681.2</v>
      </c>
      <c r="N1162" s="87">
        <f t="shared" si="32"/>
        <v>42096.698074687098</v>
      </c>
      <c r="O1162" s="87">
        <v>42096.698074687098</v>
      </c>
      <c r="P1162" s="83">
        <f t="shared" si="28"/>
        <v>92.807332880644509</v>
      </c>
      <c r="Q1162" s="87">
        <v>299563</v>
      </c>
      <c r="R1162" s="98">
        <v>102.06720009574001</v>
      </c>
      <c r="S1162" s="98"/>
      <c r="T1162" s="98"/>
      <c r="U1162" s="98"/>
      <c r="V1162" s="98"/>
      <c r="W1162" s="98"/>
      <c r="X1162" s="85">
        <f>A!N1162-O1162</f>
        <v>0</v>
      </c>
      <c r="Y1162" s="86"/>
      <c r="Z1162" s="50">
        <f t="shared" si="29"/>
        <v>412441</v>
      </c>
      <c r="AA1162" s="50">
        <f t="shared" si="30"/>
        <v>0</v>
      </c>
    </row>
    <row r="1163" spans="1:27" ht="12.5" x14ac:dyDescent="0.25">
      <c r="A1163" s="9">
        <v>42791</v>
      </c>
      <c r="B1163" s="1">
        <v>1874</v>
      </c>
      <c r="C1163" s="1">
        <v>385024</v>
      </c>
      <c r="D1163" s="1">
        <v>1199</v>
      </c>
      <c r="E1163" s="1">
        <v>366</v>
      </c>
      <c r="F1163" s="1">
        <v>386589</v>
      </c>
      <c r="G1163" s="25">
        <f>IF(A!B1163&gt;0,G1162+A!B1163," ")</f>
        <v>14096</v>
      </c>
      <c r="H1163" s="93">
        <v>14096</v>
      </c>
      <c r="I1163" s="25">
        <f t="shared" si="31"/>
        <v>3300519</v>
      </c>
      <c r="J1163" s="93">
        <v>3300519</v>
      </c>
      <c r="L1163" s="83">
        <v>79.2</v>
      </c>
      <c r="M1163" s="83">
        <v>760.3</v>
      </c>
      <c r="N1163" s="87">
        <f t="shared" si="32"/>
        <v>39458.05681781203</v>
      </c>
      <c r="O1163" s="87">
        <v>39458.05681781203</v>
      </c>
      <c r="P1163" s="83">
        <f t="shared" si="28"/>
        <v>86.990124674791019</v>
      </c>
      <c r="Q1163" s="87">
        <v>339306</v>
      </c>
      <c r="R1163" s="98">
        <v>102.06720009574001</v>
      </c>
      <c r="S1163" s="98"/>
      <c r="T1163" s="98"/>
      <c r="U1163" s="98"/>
      <c r="V1163" s="98"/>
      <c r="W1163" s="98"/>
      <c r="X1163" s="85">
        <f>A!N1163-O1163</f>
        <v>0</v>
      </c>
      <c r="Y1163" s="86"/>
      <c r="Z1163" s="50">
        <f t="shared" si="29"/>
        <v>386589</v>
      </c>
      <c r="AA1163" s="50">
        <f t="shared" si="30"/>
        <v>0</v>
      </c>
    </row>
    <row r="1164" spans="1:27" ht="12.5" x14ac:dyDescent="0.25">
      <c r="A1164" s="9">
        <v>42798</v>
      </c>
      <c r="B1164" s="1">
        <v>1794</v>
      </c>
      <c r="C1164" s="1">
        <v>415746</v>
      </c>
      <c r="D1164" s="1">
        <v>1252</v>
      </c>
      <c r="E1164" s="1">
        <v>247</v>
      </c>
      <c r="F1164" s="1">
        <v>417245</v>
      </c>
      <c r="G1164" s="25">
        <f>IF(A!B1164&gt;0,G1163+A!B1164," ")</f>
        <v>15890</v>
      </c>
      <c r="H1164" s="1">
        <v>15890</v>
      </c>
      <c r="I1164" s="25">
        <f t="shared" si="31"/>
        <v>3717764</v>
      </c>
      <c r="J1164" s="1">
        <v>3717764</v>
      </c>
      <c r="L1164" s="83">
        <v>93.4</v>
      </c>
      <c r="M1164" s="83">
        <v>853.8</v>
      </c>
      <c r="N1164" s="87">
        <f t="shared" si="32"/>
        <v>42845.031408049341</v>
      </c>
      <c r="O1164" s="87">
        <v>42845.031408049341</v>
      </c>
      <c r="P1164" s="83">
        <f t="shared" si="28"/>
        <v>94.457125476059332</v>
      </c>
      <c r="Q1164" s="87">
        <v>382201</v>
      </c>
      <c r="R1164" s="98">
        <v>102.685547838918</v>
      </c>
      <c r="S1164" s="98"/>
      <c r="T1164" s="98"/>
      <c r="U1164" s="98"/>
      <c r="V1164" s="98"/>
      <c r="W1164" s="98"/>
      <c r="X1164" s="85">
        <f>A!N1164-O1164</f>
        <v>0</v>
      </c>
      <c r="Y1164" s="86"/>
      <c r="Z1164" s="50">
        <f t="shared" si="29"/>
        <v>417245</v>
      </c>
      <c r="AA1164" s="50">
        <f t="shared" si="30"/>
        <v>0</v>
      </c>
    </row>
    <row r="1165" spans="1:27" ht="12.5" x14ac:dyDescent="0.25">
      <c r="A1165" s="9">
        <v>42805</v>
      </c>
      <c r="B1165" s="1">
        <v>1785</v>
      </c>
      <c r="C1165" s="1">
        <v>387126</v>
      </c>
      <c r="D1165" s="1">
        <v>1185</v>
      </c>
      <c r="E1165" s="1">
        <v>322</v>
      </c>
      <c r="F1165" s="1">
        <v>388633</v>
      </c>
      <c r="G1165" s="25">
        <f>IF(A!B1165&gt;0,G1164+A!B1165," ")</f>
        <v>17675</v>
      </c>
      <c r="H1165" s="1">
        <v>17675</v>
      </c>
      <c r="I1165" s="25">
        <f t="shared" si="31"/>
        <v>4106397</v>
      </c>
      <c r="J1165" s="1">
        <v>4106397</v>
      </c>
      <c r="L1165" s="83">
        <v>89.2</v>
      </c>
      <c r="M1165" s="83">
        <v>943</v>
      </c>
      <c r="N1165" s="87">
        <f t="shared" si="32"/>
        <v>39906.992513282217</v>
      </c>
      <c r="O1165" s="87">
        <v>39906.992513282217</v>
      </c>
      <c r="P1165" s="83">
        <f t="shared" si="28"/>
        <v>87.979858464780563</v>
      </c>
      <c r="Q1165" s="87">
        <v>422154</v>
      </c>
      <c r="R1165" s="98">
        <v>102.685547838918</v>
      </c>
      <c r="S1165" s="98"/>
      <c r="T1165" s="98"/>
      <c r="U1165" s="98"/>
      <c r="V1165" s="98"/>
      <c r="W1165" s="98"/>
      <c r="X1165" s="85">
        <f>A!N1165-O1165</f>
        <v>0</v>
      </c>
      <c r="Y1165" s="86"/>
      <c r="Z1165" s="50">
        <f t="shared" si="29"/>
        <v>388633</v>
      </c>
      <c r="AA1165" s="50">
        <f t="shared" si="30"/>
        <v>0</v>
      </c>
    </row>
    <row r="1166" spans="1:27" ht="12.5" x14ac:dyDescent="0.25">
      <c r="A1166" s="9">
        <v>42812</v>
      </c>
      <c r="B1166" s="1">
        <v>1799</v>
      </c>
      <c r="C1166" s="1">
        <v>393740</v>
      </c>
      <c r="D1166" s="1">
        <v>1179</v>
      </c>
      <c r="E1166" s="1">
        <v>357</v>
      </c>
      <c r="F1166" s="1">
        <v>395276</v>
      </c>
      <c r="G1166" s="25">
        <f>IF(A!B1166&gt;0,G1165+A!B1166," ")</f>
        <v>19474</v>
      </c>
      <c r="H1166" s="1">
        <v>19474</v>
      </c>
      <c r="I1166" s="25">
        <f t="shared" si="31"/>
        <v>4501673</v>
      </c>
      <c r="J1166" s="1">
        <v>4501673</v>
      </c>
      <c r="L1166" s="83">
        <v>90.2</v>
      </c>
      <c r="M1166" s="83">
        <v>1033.2</v>
      </c>
      <c r="N1166" s="87">
        <f t="shared" si="32"/>
        <v>40589.132607576154</v>
      </c>
      <c r="O1166" s="87">
        <v>40589.132607576154</v>
      </c>
      <c r="P1166" s="83">
        <f t="shared" si="28"/>
        <v>89.483719947931874</v>
      </c>
      <c r="Q1166" s="87">
        <v>462790</v>
      </c>
      <c r="R1166" s="98">
        <v>102.685547838918</v>
      </c>
      <c r="S1166" s="98"/>
      <c r="T1166" s="98"/>
      <c r="U1166" s="98"/>
      <c r="V1166" s="98"/>
      <c r="W1166" s="98"/>
      <c r="X1166" s="85">
        <f>A!N1166-O1166</f>
        <v>0</v>
      </c>
      <c r="Y1166" s="86"/>
      <c r="Z1166" s="50">
        <f t="shared" si="29"/>
        <v>395276</v>
      </c>
      <c r="AA1166" s="50">
        <f t="shared" si="30"/>
        <v>0</v>
      </c>
    </row>
    <row r="1167" spans="1:27" ht="12.5" x14ac:dyDescent="0.25">
      <c r="A1167" s="9">
        <v>42819</v>
      </c>
      <c r="B1167" s="1">
        <v>1841</v>
      </c>
      <c r="C1167" s="1">
        <v>413836</v>
      </c>
      <c r="D1167" s="1">
        <v>1391</v>
      </c>
      <c r="E1167" s="1">
        <v>193</v>
      </c>
      <c r="F1167" s="1">
        <v>415420</v>
      </c>
      <c r="G1167" s="25">
        <f>IF(A!B1167&gt;0,G1166+A!B1167," ")</f>
        <v>21315</v>
      </c>
      <c r="H1167" s="1">
        <v>21315</v>
      </c>
      <c r="I1167" s="25">
        <f t="shared" si="31"/>
        <v>4917093</v>
      </c>
      <c r="J1167" s="1">
        <v>4917093</v>
      </c>
      <c r="L1167" s="83">
        <v>95</v>
      </c>
      <c r="M1167" s="83">
        <v>1128.3</v>
      </c>
      <c r="N1167" s="87">
        <f t="shared" si="32"/>
        <v>42657.630283243314</v>
      </c>
      <c r="O1167" s="87">
        <v>42657.630283243314</v>
      </c>
      <c r="P1167" s="83">
        <f t="shared" si="28"/>
        <v>94.043976716951832</v>
      </c>
      <c r="Q1167" s="87">
        <v>503685</v>
      </c>
      <c r="R1167" s="99">
        <v>102.685547838918</v>
      </c>
      <c r="S1167" s="99"/>
      <c r="T1167" s="99"/>
      <c r="U1167" s="99"/>
      <c r="V1167" s="99"/>
      <c r="W1167" s="99"/>
      <c r="X1167" s="85">
        <f>A!N1167-O1167</f>
        <v>0</v>
      </c>
      <c r="Y1167" s="86"/>
      <c r="Z1167" s="50">
        <f t="shared" si="29"/>
        <v>415420</v>
      </c>
      <c r="AA1167" s="50">
        <f t="shared" si="30"/>
        <v>0</v>
      </c>
    </row>
    <row r="1168" spans="1:27" ht="12.5" x14ac:dyDescent="0.25">
      <c r="A1168" s="9">
        <v>42826</v>
      </c>
      <c r="B1168" s="1">
        <v>1588</v>
      </c>
      <c r="C1168" s="1">
        <v>416402</v>
      </c>
      <c r="D1168" s="1">
        <v>1071</v>
      </c>
      <c r="E1168" s="1">
        <v>229</v>
      </c>
      <c r="F1168" s="1">
        <v>417702</v>
      </c>
      <c r="G1168" s="25">
        <f>IF(A!B1168&gt;0,G1167+A!B1168," ")</f>
        <v>22903</v>
      </c>
      <c r="H1168" s="1">
        <v>22903</v>
      </c>
      <c r="I1168" s="25">
        <f t="shared" si="31"/>
        <v>5334795</v>
      </c>
      <c r="J1168" s="1">
        <v>5334795</v>
      </c>
      <c r="L1168" s="83">
        <v>95.3</v>
      </c>
      <c r="M1168" s="83">
        <v>1223.5999999999999</v>
      </c>
      <c r="N1168" s="87">
        <f t="shared" si="32"/>
        <v>42891.958703411728</v>
      </c>
      <c r="O1168" s="87">
        <v>42891.958703411728</v>
      </c>
      <c r="P1168" s="83">
        <f t="shared" si="28"/>
        <v>94.560582452997494</v>
      </c>
      <c r="Q1168" s="87">
        <v>546473</v>
      </c>
      <c r="R1168" s="99">
        <v>102.685547838918</v>
      </c>
      <c r="S1168" s="99"/>
      <c r="T1168" s="99"/>
      <c r="U1168" s="99"/>
      <c r="V1168" s="99"/>
      <c r="W1168" s="99"/>
      <c r="X1168" s="85">
        <f>A!N1168-O1168</f>
        <v>0</v>
      </c>
      <c r="Y1168" s="86"/>
      <c r="Z1168" s="50">
        <f t="shared" si="29"/>
        <v>417702</v>
      </c>
      <c r="AA1168" s="50">
        <f t="shared" si="30"/>
        <v>0</v>
      </c>
    </row>
    <row r="1169" spans="1:27" ht="12.5" x14ac:dyDescent="0.25">
      <c r="A1169" s="9">
        <v>42833</v>
      </c>
      <c r="B1169" s="1">
        <v>1601</v>
      </c>
      <c r="C1169" s="1">
        <v>414287</v>
      </c>
      <c r="D1169" s="1">
        <v>1070</v>
      </c>
      <c r="E1169" s="1">
        <v>232</v>
      </c>
      <c r="F1169" s="1">
        <v>415589</v>
      </c>
      <c r="G1169" s="25">
        <f>IF(A!B1169&gt;0,G1168+A!B1169," ")</f>
        <v>24504</v>
      </c>
      <c r="H1169" s="1">
        <v>24504</v>
      </c>
      <c r="I1169" s="25">
        <f t="shared" si="31"/>
        <v>5750384</v>
      </c>
      <c r="J1169" s="1">
        <v>5750384</v>
      </c>
      <c r="L1169" s="97">
        <f>M1170-M1168-L1170</f>
        <v>95.300000000000139</v>
      </c>
      <c r="M1169" s="83"/>
      <c r="N1169" s="87">
        <f t="shared" si="32"/>
        <v>41898.948034188405</v>
      </c>
      <c r="O1169" s="87">
        <v>41898.948034188405</v>
      </c>
      <c r="P1169" s="83">
        <f t="shared" si="28"/>
        <v>92.371368667889342</v>
      </c>
      <c r="Q1169" s="87">
        <v>589044</v>
      </c>
      <c r="R1169" s="99">
        <v>100.818231556149</v>
      </c>
      <c r="S1169" s="99"/>
      <c r="T1169" s="99"/>
      <c r="U1169" s="99"/>
      <c r="V1169" s="99"/>
      <c r="W1169" s="99"/>
      <c r="X1169" s="85">
        <f>A!N1169-O1169</f>
        <v>0</v>
      </c>
      <c r="Y1169" s="86"/>
      <c r="Z1169" s="50">
        <f t="shared" si="29"/>
        <v>415589</v>
      </c>
      <c r="AA1169" s="50">
        <f t="shared" si="30"/>
        <v>0</v>
      </c>
    </row>
    <row r="1170" spans="1:27" ht="12.5" x14ac:dyDescent="0.25">
      <c r="A1170" s="9">
        <v>42840</v>
      </c>
      <c r="B1170" s="1">
        <v>1803</v>
      </c>
      <c r="C1170" s="1">
        <v>363948</v>
      </c>
      <c r="D1170" s="1">
        <v>1219</v>
      </c>
      <c r="E1170" s="1">
        <v>294</v>
      </c>
      <c r="F1170" s="1">
        <v>365461</v>
      </c>
      <c r="G1170" s="25">
        <f>IF(A!B1170&gt;0,G1169+A!B1170," ")</f>
        <v>26307</v>
      </c>
      <c r="H1170" s="1">
        <v>26307</v>
      </c>
      <c r="I1170" s="25">
        <f t="shared" si="31"/>
        <v>6115845</v>
      </c>
      <c r="J1170" s="1">
        <v>6115845</v>
      </c>
      <c r="L1170" s="83">
        <v>84.3</v>
      </c>
      <c r="M1170" s="83">
        <v>1403.2</v>
      </c>
      <c r="N1170" s="87">
        <f t="shared" si="32"/>
        <v>36845.131722741775</v>
      </c>
      <c r="O1170" s="87">
        <v>36845.131722741768</v>
      </c>
      <c r="P1170" s="83">
        <f t="shared" si="28"/>
        <v>81.22961090099956</v>
      </c>
      <c r="Q1170" s="87">
        <v>626480</v>
      </c>
      <c r="R1170" s="99">
        <v>100.818231556149</v>
      </c>
      <c r="S1170" s="99"/>
      <c r="T1170" s="99"/>
      <c r="U1170" s="99"/>
      <c r="V1170" s="99"/>
      <c r="W1170" s="99"/>
      <c r="X1170" s="85">
        <f>A!N1170-O1170</f>
        <v>0</v>
      </c>
      <c r="Y1170" s="86"/>
      <c r="Z1170" s="50">
        <f t="shared" si="29"/>
        <v>365461</v>
      </c>
      <c r="AA1170" s="50">
        <f t="shared" si="30"/>
        <v>0</v>
      </c>
    </row>
    <row r="1171" spans="1:27" ht="12.5" x14ac:dyDescent="0.25">
      <c r="A1171" s="9">
        <v>42847</v>
      </c>
      <c r="B1171" s="1">
        <v>1617</v>
      </c>
      <c r="C1171" s="1">
        <v>382412</v>
      </c>
      <c r="D1171" s="1">
        <v>1078</v>
      </c>
      <c r="E1171" s="1">
        <v>241</v>
      </c>
      <c r="F1171" s="1">
        <v>383731</v>
      </c>
      <c r="G1171" s="25">
        <f>IF(A!B1171&gt;0,G1170+A!B1171," ")</f>
        <v>27924</v>
      </c>
      <c r="H1171" s="1">
        <v>27924</v>
      </c>
      <c r="I1171" s="25">
        <f t="shared" si="31"/>
        <v>6499576</v>
      </c>
      <c r="J1171" s="1">
        <v>6499576</v>
      </c>
      <c r="L1171" s="83">
        <v>87.9</v>
      </c>
      <c r="M1171" s="83">
        <v>1491.1</v>
      </c>
      <c r="N1171" s="87">
        <f t="shared" si="32"/>
        <v>38687.080813272609</v>
      </c>
      <c r="O1171" s="87">
        <v>38687.080813272609</v>
      </c>
      <c r="P1171" s="83">
        <f t="shared" si="28"/>
        <v>85.290413534279892</v>
      </c>
      <c r="Q1171" s="87">
        <v>666329</v>
      </c>
      <c r="R1171" s="99">
        <v>100.818231556149</v>
      </c>
      <c r="S1171" s="99"/>
      <c r="T1171" s="99"/>
      <c r="U1171" s="99"/>
      <c r="V1171" s="99"/>
      <c r="W1171" s="99"/>
      <c r="X1171" s="85">
        <f>A!N1171-O1171</f>
        <v>0</v>
      </c>
      <c r="Y1171" s="86"/>
      <c r="Z1171" s="50">
        <f t="shared" si="29"/>
        <v>383731</v>
      </c>
      <c r="AA1171" s="50">
        <f t="shared" si="30"/>
        <v>0</v>
      </c>
    </row>
    <row r="1172" spans="1:27" ht="12.5" x14ac:dyDescent="0.25">
      <c r="A1172" s="9">
        <v>42854</v>
      </c>
      <c r="B1172" s="1">
        <v>1475</v>
      </c>
      <c r="C1172" s="1">
        <v>401315</v>
      </c>
      <c r="D1172" s="1">
        <v>967</v>
      </c>
      <c r="E1172" s="1">
        <v>217</v>
      </c>
      <c r="F1172" s="1">
        <v>402499</v>
      </c>
      <c r="G1172" s="25">
        <f>IF(A!B1172&gt;0,G1171+A!B1172," ")</f>
        <v>29399</v>
      </c>
      <c r="H1172" s="1">
        <v>29399</v>
      </c>
      <c r="I1172" s="25">
        <f t="shared" si="31"/>
        <v>6902075</v>
      </c>
      <c r="J1172" s="1">
        <v>3902075</v>
      </c>
      <c r="L1172" s="83">
        <v>92.4</v>
      </c>
      <c r="M1172" s="83">
        <v>1583.5</v>
      </c>
      <c r="N1172" s="87">
        <f t="shared" si="32"/>
        <v>40579.237383118416</v>
      </c>
      <c r="O1172" s="87">
        <v>40579.237383118416</v>
      </c>
      <c r="P1172" s="83">
        <f t="shared" si="28"/>
        <v>89.461904712244063</v>
      </c>
      <c r="Q1172" s="87">
        <v>707593</v>
      </c>
      <c r="R1172" s="99">
        <v>100.818231556149</v>
      </c>
      <c r="S1172" s="99"/>
      <c r="T1172" s="99"/>
      <c r="U1172" s="99"/>
      <c r="V1172" s="99"/>
      <c r="W1172" s="99"/>
      <c r="X1172" s="85">
        <f>A!N1172-O1172</f>
        <v>0</v>
      </c>
      <c r="Y1172" s="86"/>
      <c r="Z1172" s="50">
        <f t="shared" si="29"/>
        <v>402499</v>
      </c>
      <c r="AA1172" s="50">
        <f t="shared" si="30"/>
        <v>0</v>
      </c>
    </row>
    <row r="1173" spans="1:27" ht="12.5" x14ac:dyDescent="0.25">
      <c r="A1173" s="9">
        <v>42861</v>
      </c>
      <c r="B1173" s="1">
        <v>1606</v>
      </c>
      <c r="C1173" s="1">
        <v>393699</v>
      </c>
      <c r="D1173" s="1">
        <v>956</v>
      </c>
      <c r="E1173" s="1">
        <v>295</v>
      </c>
      <c r="F1173" s="1">
        <v>394950</v>
      </c>
      <c r="G1173" s="25">
        <f>IF(A!B1173&gt;0,G1172+A!B1173," ")</f>
        <v>31005</v>
      </c>
      <c r="H1173" s="1">
        <v>31005</v>
      </c>
      <c r="I1173" s="25">
        <f t="shared" si="31"/>
        <v>7297025</v>
      </c>
      <c r="J1173" s="1">
        <v>7297025</v>
      </c>
      <c r="L1173" s="83">
        <v>89.4</v>
      </c>
      <c r="M1173" s="83">
        <v>1672.9</v>
      </c>
      <c r="N1173" s="87">
        <f t="shared" si="32"/>
        <v>39638.160694583916</v>
      </c>
      <c r="O1173" s="87">
        <v>39638.160694583923</v>
      </c>
      <c r="P1173" s="83">
        <f t="shared" si="28"/>
        <v>87.38718575580522</v>
      </c>
      <c r="Q1173" s="87">
        <v>748083</v>
      </c>
      <c r="R1173" s="99">
        <v>100.362478021481</v>
      </c>
      <c r="S1173" s="99"/>
      <c r="T1173" s="99"/>
      <c r="U1173" s="99"/>
      <c r="V1173" s="99"/>
      <c r="W1173" s="99"/>
      <c r="X1173" s="85">
        <f>A!N1173-O1173</f>
        <v>0</v>
      </c>
      <c r="Y1173" s="86"/>
      <c r="Z1173" s="50">
        <f t="shared" si="29"/>
        <v>394950</v>
      </c>
      <c r="AA1173" s="50">
        <f t="shared" si="30"/>
        <v>0</v>
      </c>
    </row>
    <row r="1174" spans="1:27" ht="12.5" x14ac:dyDescent="0.25">
      <c r="A1174" s="9">
        <v>42868</v>
      </c>
      <c r="B1174" s="1">
        <v>1496</v>
      </c>
      <c r="C1174" s="1">
        <v>398980</v>
      </c>
      <c r="D1174" s="1">
        <v>888</v>
      </c>
      <c r="E1174" s="1">
        <v>246</v>
      </c>
      <c r="F1174" s="1">
        <v>400114</v>
      </c>
      <c r="G1174" s="25">
        <f>IF(A!B1174&gt;0,G1173+A!B1174," ")</f>
        <v>32501</v>
      </c>
      <c r="H1174" s="1">
        <v>32348</v>
      </c>
      <c r="I1174" s="25">
        <f t="shared" si="31"/>
        <v>7697139</v>
      </c>
      <c r="J1174" s="1">
        <v>7701073</v>
      </c>
      <c r="L1174" s="83">
        <v>92</v>
      </c>
      <c r="M1174" s="83">
        <v>1779.6</v>
      </c>
      <c r="N1174" s="87">
        <f t="shared" si="32"/>
        <v>40156.432531086844</v>
      </c>
      <c r="O1174" s="87">
        <v>40156.432531086844</v>
      </c>
      <c r="P1174" s="83">
        <f t="shared" si="28"/>
        <v>88.529779570827316</v>
      </c>
      <c r="Q1174" s="87">
        <v>790746</v>
      </c>
      <c r="R1174" s="99">
        <v>100.362478021481</v>
      </c>
      <c r="S1174" s="99"/>
      <c r="T1174" s="99"/>
      <c r="U1174" s="99"/>
      <c r="V1174" s="99"/>
      <c r="W1174" s="99"/>
      <c r="X1174" s="85">
        <f>A!N1174-O1174</f>
        <v>0</v>
      </c>
      <c r="Y1174" s="86"/>
      <c r="Z1174" s="50">
        <f t="shared" si="29"/>
        <v>400114</v>
      </c>
      <c r="AA1174" s="50">
        <f t="shared" si="30"/>
        <v>0</v>
      </c>
    </row>
    <row r="1175" spans="1:27" ht="12.5" x14ac:dyDescent="0.25">
      <c r="A1175" s="9">
        <v>42875</v>
      </c>
      <c r="B1175" s="1">
        <v>1563</v>
      </c>
      <c r="C1175" s="1">
        <v>389430</v>
      </c>
      <c r="D1175" s="1">
        <v>999</v>
      </c>
      <c r="E1175" s="1">
        <v>239</v>
      </c>
      <c r="F1175" s="1">
        <v>390668</v>
      </c>
      <c r="G1175" s="25">
        <f>IF(A!B1175&gt;0,G1174+A!B1175," ")</f>
        <v>34064</v>
      </c>
      <c r="H1175" s="1">
        <v>34064</v>
      </c>
      <c r="I1175" s="25">
        <f t="shared" si="31"/>
        <v>8087807</v>
      </c>
      <c r="J1175" s="1">
        <v>8087807</v>
      </c>
      <c r="L1175" s="83">
        <v>89.4</v>
      </c>
      <c r="M1175" s="83">
        <v>1869.1</v>
      </c>
      <c r="N1175" s="87">
        <f t="shared" si="32"/>
        <v>39208.408563695935</v>
      </c>
      <c r="O1175" s="87">
        <v>39208.408563695935</v>
      </c>
      <c r="P1175" s="83">
        <f t="shared" si="28"/>
        <v>86.439744486261318</v>
      </c>
      <c r="Q1175" s="87">
        <v>829153</v>
      </c>
      <c r="R1175" s="99">
        <v>100.362478021481</v>
      </c>
      <c r="S1175" s="99"/>
      <c r="T1175" s="99"/>
      <c r="U1175" s="99"/>
      <c r="V1175" s="99"/>
      <c r="W1175" s="99"/>
      <c r="X1175" s="85">
        <f>A!N1175-O1175</f>
        <v>0</v>
      </c>
      <c r="Y1175" s="86"/>
      <c r="Z1175" s="50">
        <f t="shared" si="29"/>
        <v>390668</v>
      </c>
      <c r="AA1175" s="50">
        <f t="shared" si="30"/>
        <v>0</v>
      </c>
    </row>
    <row r="1176" spans="1:27" ht="12.5" x14ac:dyDescent="0.25">
      <c r="A1176" s="9">
        <v>42882</v>
      </c>
      <c r="B1176" s="1">
        <v>1289</v>
      </c>
      <c r="C1176" s="1">
        <v>335054</v>
      </c>
      <c r="D1176" s="1">
        <v>746</v>
      </c>
      <c r="E1176" s="1">
        <v>191</v>
      </c>
      <c r="F1176" s="1">
        <v>335991</v>
      </c>
      <c r="G1176" s="25">
        <f>IF(A!B1176&gt;0,G1175+A!B1176," ")</f>
        <v>35353</v>
      </c>
      <c r="H1176" s="1">
        <v>35353</v>
      </c>
      <c r="I1176" s="25">
        <f t="shared" si="31"/>
        <v>8423798</v>
      </c>
      <c r="J1176" s="1">
        <v>8423798</v>
      </c>
      <c r="L1176" s="83">
        <v>75.099999999999994</v>
      </c>
      <c r="M1176" s="83">
        <v>1944.2</v>
      </c>
      <c r="N1176" s="87">
        <f t="shared" si="32"/>
        <v>33720.889352915423</v>
      </c>
      <c r="O1176" s="87">
        <v>33720.889352915423</v>
      </c>
      <c r="P1176" s="83">
        <f t="shared" si="28"/>
        <v>74.341835496338163</v>
      </c>
      <c r="Q1176" s="87">
        <v>863598</v>
      </c>
      <c r="R1176" s="99">
        <v>100.362478021481</v>
      </c>
      <c r="S1176" s="99"/>
      <c r="T1176" s="99"/>
      <c r="U1176" s="99"/>
      <c r="V1176" s="99"/>
      <c r="W1176" s="99"/>
      <c r="X1176" s="85">
        <f>A!N1176-O1176</f>
        <v>0</v>
      </c>
      <c r="Y1176" s="86"/>
      <c r="Z1176" s="50">
        <f t="shared" si="29"/>
        <v>335991</v>
      </c>
      <c r="AA1176" s="50">
        <f t="shared" si="30"/>
        <v>0</v>
      </c>
    </row>
    <row r="1177" spans="1:27" ht="12.5" x14ac:dyDescent="0.25">
      <c r="A1177" s="9">
        <v>42889</v>
      </c>
      <c r="B1177" s="1">
        <v>1564</v>
      </c>
      <c r="C1177" s="1">
        <v>405729</v>
      </c>
      <c r="D1177" s="1">
        <v>994</v>
      </c>
      <c r="E1177" s="1">
        <v>258</v>
      </c>
      <c r="F1177" s="1">
        <v>406981</v>
      </c>
      <c r="G1177" s="25">
        <f>IF(A!B1177&gt;0,G1176+A!B1177," ")</f>
        <v>36917</v>
      </c>
      <c r="H1177" s="1">
        <v>36917</v>
      </c>
      <c r="I1177" s="25">
        <f t="shared" si="31"/>
        <v>8830779</v>
      </c>
      <c r="J1177" s="1">
        <v>8830779</v>
      </c>
      <c r="L1177" s="83">
        <v>92</v>
      </c>
      <c r="M1177" s="83">
        <v>2036.2</v>
      </c>
      <c r="N1177" s="87">
        <f t="shared" si="32"/>
        <v>40967.226843910692</v>
      </c>
      <c r="O1177" s="87">
        <v>40967.226843910692</v>
      </c>
      <c r="P1177" s="83">
        <f t="shared" ref="P1177:P1240" si="33">(O1177*2204.62262185)/1000000</f>
        <v>90.317275054546087</v>
      </c>
      <c r="Q1177" s="87">
        <v>910789</v>
      </c>
      <c r="R1177" s="99">
        <v>100.661276187121</v>
      </c>
      <c r="S1177" s="99"/>
      <c r="T1177" s="99"/>
      <c r="U1177" s="99"/>
      <c r="V1177" s="99"/>
      <c r="W1177" s="99"/>
      <c r="X1177" s="85">
        <f>A!N1177-O1177</f>
        <v>0</v>
      </c>
      <c r="Y1177" s="86"/>
      <c r="Z1177" s="50">
        <f t="shared" si="29"/>
        <v>406981</v>
      </c>
      <c r="AA1177" s="50">
        <f t="shared" si="30"/>
        <v>0</v>
      </c>
    </row>
    <row r="1178" spans="1:27" ht="12.5" x14ac:dyDescent="0.25">
      <c r="A1178" s="9">
        <v>42896</v>
      </c>
      <c r="B1178" s="1">
        <v>1637</v>
      </c>
      <c r="C1178" s="1">
        <v>392702</v>
      </c>
      <c r="D1178" s="1">
        <v>1054</v>
      </c>
      <c r="E1178" s="1">
        <v>269</v>
      </c>
      <c r="F1178" s="1">
        <v>394025</v>
      </c>
      <c r="G1178" s="25">
        <f>IF(A!B1178&gt;0,G1177+A!B1178," ")</f>
        <v>38554</v>
      </c>
      <c r="H1178" s="1">
        <v>38554</v>
      </c>
      <c r="I1178" s="25">
        <f t="shared" si="31"/>
        <v>9224804</v>
      </c>
      <c r="J1178" s="1">
        <v>9224804</v>
      </c>
      <c r="L1178" s="83">
        <v>89.7</v>
      </c>
      <c r="M1178" s="83">
        <v>2125.9</v>
      </c>
      <c r="N1178" s="87">
        <f t="shared" si="32"/>
        <v>39663.059349630348</v>
      </c>
      <c r="O1178" s="87">
        <v>39663.059349630355</v>
      </c>
      <c r="P1178" s="83">
        <f t="shared" si="33"/>
        <v>87.442077893974229</v>
      </c>
      <c r="Q1178" s="87">
        <v>951428</v>
      </c>
      <c r="R1178" s="99">
        <v>100.661276187121</v>
      </c>
      <c r="S1178" s="99"/>
      <c r="T1178" s="99"/>
      <c r="U1178" s="99"/>
      <c r="V1178" s="99"/>
      <c r="W1178" s="99"/>
      <c r="X1178" s="85">
        <f>A!N1178-O1178</f>
        <v>0</v>
      </c>
      <c r="Y1178" s="86"/>
      <c r="Z1178" s="50">
        <f t="shared" si="29"/>
        <v>394025</v>
      </c>
      <c r="AA1178" s="50">
        <f t="shared" si="30"/>
        <v>0</v>
      </c>
    </row>
    <row r="1179" spans="1:27" ht="12.5" x14ac:dyDescent="0.25">
      <c r="A1179" s="9">
        <v>42903</v>
      </c>
      <c r="B1179" s="1">
        <v>1457</v>
      </c>
      <c r="C1179" s="1">
        <v>394502</v>
      </c>
      <c r="D1179" s="1">
        <v>906</v>
      </c>
      <c r="E1179" s="1">
        <v>226</v>
      </c>
      <c r="F1179" s="1">
        <v>395634</v>
      </c>
      <c r="G1179" s="25">
        <f>IF(A!B1179&gt;0,G1178+A!B1179," ")</f>
        <v>40011</v>
      </c>
      <c r="H1179" s="1">
        <v>40011</v>
      </c>
      <c r="I1179" s="25">
        <f t="shared" si="31"/>
        <v>9620438</v>
      </c>
      <c r="J1179" s="1">
        <v>9620438</v>
      </c>
      <c r="L1179" s="83">
        <v>90.5</v>
      </c>
      <c r="M1179" s="83">
        <v>2216.4</v>
      </c>
      <c r="N1179" s="87">
        <f t="shared" si="32"/>
        <v>39825.023343015433</v>
      </c>
      <c r="O1179" s="87">
        <v>39825.023343015433</v>
      </c>
      <c r="P1179" s="83">
        <f t="shared" si="33"/>
        <v>87.799147377716139</v>
      </c>
      <c r="Q1179" s="87">
        <v>992233</v>
      </c>
      <c r="R1179" s="99">
        <v>100.661276187121</v>
      </c>
      <c r="S1179" s="99"/>
      <c r="T1179" s="99"/>
      <c r="U1179" s="99"/>
      <c r="V1179" s="99"/>
      <c r="W1179" s="99"/>
      <c r="X1179" s="85">
        <f>A!N1179-O1179</f>
        <v>0</v>
      </c>
      <c r="Y1179" s="86"/>
      <c r="Z1179" s="50">
        <f t="shared" si="29"/>
        <v>395634</v>
      </c>
      <c r="AA1179" s="50">
        <f t="shared" si="30"/>
        <v>0</v>
      </c>
    </row>
    <row r="1180" spans="1:27" ht="12.5" x14ac:dyDescent="0.25">
      <c r="A1180" s="9">
        <v>42910</v>
      </c>
      <c r="B1180" s="1">
        <v>1578</v>
      </c>
      <c r="C1180" s="1">
        <v>375229</v>
      </c>
      <c r="D1180" s="1">
        <v>1000</v>
      </c>
      <c r="E1180" s="1">
        <v>253</v>
      </c>
      <c r="F1180" s="1">
        <v>376482</v>
      </c>
      <c r="G1180" s="25">
        <f>IF(A!B1180&gt;0,G1179+A!B1180," ")</f>
        <v>41589</v>
      </c>
      <c r="H1180" s="1">
        <v>41589</v>
      </c>
      <c r="I1180" s="25">
        <f t="shared" si="31"/>
        <v>9996920</v>
      </c>
      <c r="J1180" s="1">
        <v>9996920</v>
      </c>
      <c r="L1180" s="83">
        <v>86.5</v>
      </c>
      <c r="M1180" s="83">
        <v>2302.9</v>
      </c>
      <c r="N1180" s="87">
        <f t="shared" si="32"/>
        <v>37897.158581479693</v>
      </c>
      <c r="O1180" s="87">
        <v>37897.158581479693</v>
      </c>
      <c r="P1180" s="83">
        <f t="shared" si="33"/>
        <v>83.548933112566999</v>
      </c>
      <c r="Q1180" s="87">
        <v>1017161</v>
      </c>
      <c r="R1180" s="99">
        <v>100.661276187121</v>
      </c>
      <c r="S1180" s="99"/>
      <c r="T1180" s="99"/>
      <c r="U1180" s="99"/>
      <c r="V1180" s="99"/>
      <c r="W1180" s="99"/>
      <c r="X1180" s="85">
        <f>A!N1180-O1180</f>
        <v>0</v>
      </c>
      <c r="Y1180" s="86"/>
      <c r="Z1180" s="50">
        <f t="shared" si="29"/>
        <v>376482</v>
      </c>
      <c r="AA1180" s="50">
        <f t="shared" si="30"/>
        <v>0</v>
      </c>
    </row>
    <row r="1181" spans="1:27" ht="12.5" x14ac:dyDescent="0.25">
      <c r="A1181" s="9">
        <v>42917</v>
      </c>
      <c r="B1181" s="1">
        <v>1433</v>
      </c>
      <c r="C1181" s="1">
        <v>344856</v>
      </c>
      <c r="D1181" s="1">
        <v>990</v>
      </c>
      <c r="E1181" s="1">
        <v>162</v>
      </c>
      <c r="F1181" s="1">
        <v>346008</v>
      </c>
      <c r="G1181" s="25">
        <f>IF(A!B1181&gt;0,G1180+A!B1181," ")</f>
        <v>43022</v>
      </c>
      <c r="H1181" s="1">
        <v>43022</v>
      </c>
      <c r="I1181" s="25">
        <f t="shared" si="31"/>
        <v>10342928</v>
      </c>
      <c r="J1181" s="1">
        <v>10342928</v>
      </c>
      <c r="L1181" s="83">
        <v>80.900000000000006</v>
      </c>
      <c r="M1181" s="83">
        <v>2333.6</v>
      </c>
      <c r="N1181" s="87">
        <f t="shared" si="32"/>
        <v>34829.606850953365</v>
      </c>
      <c r="O1181" s="87">
        <v>34829.606850953365</v>
      </c>
      <c r="P1181" s="83">
        <f t="shared" si="33"/>
        <v>76.786139173753526</v>
      </c>
      <c r="Q1181" s="87">
        <v>1052367</v>
      </c>
      <c r="R1181" s="99">
        <v>100.661276187121</v>
      </c>
      <c r="S1181" s="99"/>
      <c r="T1181" s="99"/>
      <c r="U1181" s="99"/>
      <c r="V1181" s="99"/>
      <c r="W1181" s="99"/>
      <c r="X1181" s="85">
        <f>A!N1181-O1181</f>
        <v>0</v>
      </c>
      <c r="Y1181" s="86"/>
      <c r="Z1181" s="50">
        <f t="shared" si="29"/>
        <v>346008</v>
      </c>
      <c r="AA1181" s="50">
        <f t="shared" si="30"/>
        <v>0</v>
      </c>
    </row>
    <row r="1182" spans="1:27" ht="12.5" x14ac:dyDescent="0.25">
      <c r="A1182" s="9">
        <v>42924</v>
      </c>
      <c r="B1182" s="1">
        <v>1623</v>
      </c>
      <c r="C1182" s="1">
        <v>378499</v>
      </c>
      <c r="D1182" s="1">
        <v>1019</v>
      </c>
      <c r="E1182" s="1">
        <v>321</v>
      </c>
      <c r="F1182" s="1">
        <v>379839</v>
      </c>
      <c r="G1182" s="25">
        <f>IF(A!B1182&gt;0,G1181+A!B1182," ")</f>
        <v>44645</v>
      </c>
      <c r="H1182" s="1">
        <v>44645</v>
      </c>
      <c r="I1182" s="25">
        <f t="shared" si="31"/>
        <v>10722767</v>
      </c>
      <c r="J1182" s="1">
        <v>10722767</v>
      </c>
      <c r="L1182" s="83">
        <v>86.9</v>
      </c>
      <c r="M1182" s="83">
        <v>2470.8000000000002</v>
      </c>
      <c r="N1182" s="87">
        <f t="shared" si="32"/>
        <v>38101.126475429955</v>
      </c>
      <c r="O1182" s="87">
        <v>38101.126475429963</v>
      </c>
      <c r="P1182" s="83">
        <f t="shared" si="33"/>
        <v>83.998605345700867</v>
      </c>
      <c r="Q1182" s="87">
        <v>1091014</v>
      </c>
      <c r="R1182" s="99">
        <v>100.30862148286499</v>
      </c>
      <c r="S1182" s="99"/>
      <c r="T1182" s="99"/>
      <c r="U1182" s="99"/>
      <c r="V1182" s="99"/>
      <c r="W1182" s="99"/>
      <c r="X1182" s="85">
        <f>A!N1182-O1182</f>
        <v>0</v>
      </c>
      <c r="Y1182" s="86"/>
      <c r="Z1182" s="50">
        <f t="shared" si="29"/>
        <v>379839</v>
      </c>
      <c r="AA1182" s="50">
        <f t="shared" si="30"/>
        <v>0</v>
      </c>
    </row>
    <row r="1183" spans="1:27" ht="12.5" x14ac:dyDescent="0.25">
      <c r="A1183" s="9">
        <v>42931</v>
      </c>
      <c r="B1183" s="1">
        <v>1674</v>
      </c>
      <c r="C1183" s="1">
        <v>397092</v>
      </c>
      <c r="D1183" s="1">
        <v>1130</v>
      </c>
      <c r="E1183" s="1">
        <v>238</v>
      </c>
      <c r="F1183" s="1">
        <v>398460</v>
      </c>
      <c r="G1183" s="25">
        <f>IF(A!B1183&gt;0,G1182+A!B1183," ")</f>
        <v>46319</v>
      </c>
      <c r="H1183" s="1">
        <v>46319</v>
      </c>
      <c r="I1183" s="25">
        <f t="shared" si="31"/>
        <v>11121227</v>
      </c>
      <c r="J1183" s="1">
        <v>11121227</v>
      </c>
      <c r="L1183" s="83">
        <v>90.8</v>
      </c>
      <c r="M1183" s="83">
        <v>2561.6</v>
      </c>
      <c r="N1183" s="87">
        <f t="shared" si="32"/>
        <v>39968.97331606238</v>
      </c>
      <c r="O1183" s="87">
        <v>39968.97331606238</v>
      </c>
      <c r="P1183" s="83">
        <f t="shared" si="33"/>
        <v>88.116502744710132</v>
      </c>
      <c r="Q1183" s="87">
        <v>1131557</v>
      </c>
      <c r="R1183" s="99">
        <v>100.30862148286499</v>
      </c>
      <c r="S1183" s="99"/>
      <c r="T1183" s="99"/>
      <c r="U1183" s="99"/>
      <c r="V1183" s="99"/>
      <c r="W1183" s="99"/>
      <c r="X1183" s="85">
        <f>A!N1183-O1183</f>
        <v>0</v>
      </c>
      <c r="Y1183" s="86"/>
      <c r="Z1183" s="50">
        <f t="shared" si="29"/>
        <v>398460</v>
      </c>
      <c r="AA1183" s="50">
        <f t="shared" si="30"/>
        <v>0</v>
      </c>
    </row>
    <row r="1184" spans="1:27" ht="12.5" x14ac:dyDescent="0.25">
      <c r="A1184" s="9">
        <v>42938</v>
      </c>
      <c r="B1184" s="1">
        <v>1504</v>
      </c>
      <c r="C1184" s="1">
        <v>389524</v>
      </c>
      <c r="D1184" s="1">
        <v>916</v>
      </c>
      <c r="E1184" s="1">
        <v>294</v>
      </c>
      <c r="F1184" s="1">
        <v>390734</v>
      </c>
      <c r="G1184" s="25">
        <f>IF(A!B1184&gt;0,G1183+A!B1184," ")</f>
        <v>47823</v>
      </c>
      <c r="H1184" s="1">
        <v>47823</v>
      </c>
      <c r="I1184" s="25">
        <f t="shared" si="31"/>
        <v>11511961</v>
      </c>
      <c r="J1184" s="1">
        <v>11511961</v>
      </c>
      <c r="L1184" s="83">
        <v>89.3</v>
      </c>
      <c r="M1184" s="83">
        <v>2650.9</v>
      </c>
      <c r="N1184" s="87">
        <f t="shared" si="32"/>
        <v>39193.988906485771</v>
      </c>
      <c r="O1184" s="87">
        <v>39193.988906485771</v>
      </c>
      <c r="P1184" s="83">
        <f t="shared" si="33"/>
        <v>86.407954583776473</v>
      </c>
      <c r="Q1184" s="87">
        <v>1169229</v>
      </c>
      <c r="R1184" s="99">
        <v>100.30862148286499</v>
      </c>
      <c r="S1184" s="99"/>
      <c r="T1184" s="99"/>
      <c r="U1184" s="99"/>
      <c r="V1184" s="99"/>
      <c r="W1184" s="99"/>
      <c r="X1184" s="85">
        <f>A!N1184-O1184</f>
        <v>0</v>
      </c>
      <c r="Y1184" s="86"/>
      <c r="Z1184" s="50">
        <f t="shared" si="29"/>
        <v>390734</v>
      </c>
      <c r="AA1184" s="50">
        <f t="shared" si="30"/>
        <v>0</v>
      </c>
    </row>
    <row r="1185" spans="1:27" ht="12.5" x14ac:dyDescent="0.25">
      <c r="A1185" s="9">
        <v>42945</v>
      </c>
      <c r="B1185" s="1">
        <v>1547</v>
      </c>
      <c r="C1185" s="1">
        <v>397565</v>
      </c>
      <c r="D1185" s="1">
        <v>919</v>
      </c>
      <c r="E1185" s="1">
        <v>271</v>
      </c>
      <c r="F1185" s="1">
        <v>398755</v>
      </c>
      <c r="G1185" s="25">
        <f>IF(A!B1185&gt;0,G1184+A!B1185," ")</f>
        <v>49370</v>
      </c>
      <c r="H1185" s="1">
        <v>49370</v>
      </c>
      <c r="I1185" s="25">
        <f t="shared" si="31"/>
        <v>11910716</v>
      </c>
      <c r="J1185" s="1">
        <v>11910716</v>
      </c>
      <c r="L1185" s="83">
        <v>91</v>
      </c>
      <c r="M1185" s="83">
        <v>2688.6</v>
      </c>
      <c r="N1185" s="87">
        <f t="shared" si="32"/>
        <v>39998.564359399832</v>
      </c>
      <c r="O1185" s="87">
        <v>39998.564359399832</v>
      </c>
      <c r="P1185" s="83">
        <f t="shared" si="33"/>
        <v>88.181739828256028</v>
      </c>
      <c r="Q1185" s="87">
        <v>1209729</v>
      </c>
      <c r="R1185" s="99">
        <v>100.30862148286499</v>
      </c>
      <c r="S1185" s="99"/>
      <c r="T1185" s="99"/>
      <c r="U1185" s="99"/>
      <c r="V1185" s="99"/>
      <c r="W1185" s="99"/>
      <c r="X1185" s="85">
        <f>A!N1185-O1185</f>
        <v>0</v>
      </c>
      <c r="Y1185" s="86"/>
      <c r="Z1185" s="50">
        <f t="shared" si="29"/>
        <v>398755</v>
      </c>
      <c r="AA1185" s="50">
        <f t="shared" si="30"/>
        <v>0</v>
      </c>
    </row>
    <row r="1186" spans="1:27" ht="12.5" x14ac:dyDescent="0.25">
      <c r="A1186" s="9">
        <v>42952</v>
      </c>
      <c r="B1186" s="1">
        <v>1413</v>
      </c>
      <c r="C1186" s="1">
        <v>374847</v>
      </c>
      <c r="D1186" s="1">
        <v>867</v>
      </c>
      <c r="E1186" s="1">
        <v>249</v>
      </c>
      <c r="F1186" s="1">
        <v>375963</v>
      </c>
      <c r="G1186" s="25">
        <f>IF(A!B1186&gt;0,G1185+A!B1186," ")</f>
        <v>50783</v>
      </c>
      <c r="H1186" s="1">
        <v>50783</v>
      </c>
      <c r="I1186" s="25">
        <f t="shared" si="31"/>
        <v>12286679</v>
      </c>
      <c r="J1186" s="1">
        <v>12286679</v>
      </c>
      <c r="L1186" s="83">
        <v>85.4</v>
      </c>
      <c r="M1186" s="83">
        <v>2827.2</v>
      </c>
      <c r="N1186" s="87">
        <f t="shared" si="32"/>
        <v>37805.078007679491</v>
      </c>
      <c r="O1186" s="87">
        <v>37805.078007679484</v>
      </c>
      <c r="P1186" s="83">
        <f t="shared" si="33"/>
        <v>83.345930196534127</v>
      </c>
      <c r="Q1186" s="87">
        <v>1247914</v>
      </c>
      <c r="R1186" s="99">
        <v>100.55531530411101</v>
      </c>
      <c r="S1186" s="99"/>
      <c r="T1186" s="99"/>
      <c r="U1186" s="99"/>
      <c r="V1186" s="99"/>
      <c r="W1186" s="99"/>
      <c r="X1186" s="85">
        <f>A!N1186-O1186</f>
        <v>0</v>
      </c>
      <c r="Y1186" s="86"/>
      <c r="Z1186" s="50">
        <f t="shared" si="29"/>
        <v>375963</v>
      </c>
      <c r="AA1186" s="50">
        <f t="shared" si="30"/>
        <v>0</v>
      </c>
    </row>
    <row r="1187" spans="1:27" ht="12.5" x14ac:dyDescent="0.25">
      <c r="A1187" s="9">
        <v>42959</v>
      </c>
      <c r="B1187" s="1">
        <v>1579</v>
      </c>
      <c r="C1187" s="1">
        <v>357958</v>
      </c>
      <c r="D1187" s="1">
        <v>955</v>
      </c>
      <c r="E1187" s="1">
        <v>357</v>
      </c>
      <c r="F1187" s="1">
        <v>359270</v>
      </c>
      <c r="G1187" s="25">
        <f>IF(A!B1187&gt;0,G1186+A!B1187," ")</f>
        <v>52362</v>
      </c>
      <c r="H1187" s="1">
        <v>52362</v>
      </c>
      <c r="I1187" s="25">
        <f t="shared" si="31"/>
        <v>12645949</v>
      </c>
      <c r="J1187" s="1">
        <v>12645949</v>
      </c>
      <c r="L1187" s="83">
        <v>85.8</v>
      </c>
      <c r="M1187" s="83">
        <v>2913.1</v>
      </c>
      <c r="N1187" s="87">
        <f t="shared" si="32"/>
        <v>36126.508129307957</v>
      </c>
      <c r="O1187" s="87">
        <v>36126.508129307964</v>
      </c>
      <c r="P1187" s="83">
        <f t="shared" si="33"/>
        <v>79.64531707032026</v>
      </c>
      <c r="Q1187" s="87">
        <v>1284404</v>
      </c>
      <c r="R1187" s="99">
        <v>100.55531530411101</v>
      </c>
      <c r="S1187" s="99"/>
      <c r="T1187" s="99"/>
      <c r="U1187" s="99"/>
      <c r="V1187" s="99"/>
      <c r="W1187" s="99"/>
      <c r="X1187" s="85">
        <f>A!N1187-O1187</f>
        <v>0</v>
      </c>
      <c r="Y1187" s="86"/>
      <c r="Z1187" s="50">
        <f t="shared" si="29"/>
        <v>359270</v>
      </c>
      <c r="AA1187" s="50">
        <f t="shared" si="30"/>
        <v>0</v>
      </c>
    </row>
    <row r="1188" spans="1:27" ht="12.5" x14ac:dyDescent="0.25">
      <c r="A1188" s="9">
        <v>42966</v>
      </c>
      <c r="B1188" s="1">
        <v>1267</v>
      </c>
      <c r="C1188" s="1">
        <v>397935</v>
      </c>
      <c r="D1188" s="1">
        <v>691</v>
      </c>
      <c r="E1188" s="1">
        <v>268</v>
      </c>
      <c r="F1188" s="1">
        <v>398894</v>
      </c>
      <c r="G1188" s="25">
        <f>IF(A!B1188&gt;0,G1187+A!B1188," ")</f>
        <v>53629</v>
      </c>
      <c r="H1188" s="1">
        <v>53629</v>
      </c>
      <c r="I1188" s="25">
        <f t="shared" si="31"/>
        <v>13044843</v>
      </c>
      <c r="J1188" s="1">
        <v>13044843</v>
      </c>
      <c r="L1188" s="83">
        <v>90.7</v>
      </c>
      <c r="M1188" s="83">
        <v>3003.8</v>
      </c>
      <c r="N1188" s="87">
        <f t="shared" si="32"/>
        <v>40110.911942918057</v>
      </c>
      <c r="O1188" s="87">
        <v>40110.911942918057</v>
      </c>
      <c r="P1188" s="83">
        <f t="shared" si="33"/>
        <v>88.429423852390485</v>
      </c>
      <c r="Q1188" s="87">
        <v>1324918</v>
      </c>
      <c r="R1188" s="99">
        <v>100.55531530411101</v>
      </c>
      <c r="S1188" s="99"/>
      <c r="T1188" s="99"/>
      <c r="U1188" s="99"/>
      <c r="V1188" s="99"/>
      <c r="W1188" s="99"/>
      <c r="X1188" s="85">
        <f>A!N1188-O1188</f>
        <v>0</v>
      </c>
      <c r="Y1188" s="86"/>
      <c r="Z1188" s="50">
        <f t="shared" si="29"/>
        <v>398894</v>
      </c>
      <c r="AA1188" s="50">
        <f t="shared" si="30"/>
        <v>0</v>
      </c>
    </row>
    <row r="1189" spans="1:27" ht="12.5" x14ac:dyDescent="0.25">
      <c r="A1189" s="9">
        <v>42973</v>
      </c>
      <c r="B1189" s="1">
        <v>1397</v>
      </c>
      <c r="C1189" s="1">
        <v>408260</v>
      </c>
      <c r="D1189" s="1">
        <v>886</v>
      </c>
      <c r="E1189" s="1">
        <v>193</v>
      </c>
      <c r="F1189" s="1">
        <v>409339</v>
      </c>
      <c r="G1189" s="25">
        <f>IF(A!B1189&gt;0,G1188+A!B1189," ")</f>
        <v>55026</v>
      </c>
      <c r="H1189" s="1">
        <v>55026</v>
      </c>
      <c r="I1189" s="25">
        <f t="shared" si="31"/>
        <v>13454182</v>
      </c>
      <c r="J1189" s="1">
        <v>13454182</v>
      </c>
      <c r="L1189" s="83">
        <v>91.5</v>
      </c>
      <c r="M1189" s="83">
        <v>3095.3</v>
      </c>
      <c r="N1189" s="87">
        <f t="shared" si="32"/>
        <v>41161.212211269492</v>
      </c>
      <c r="O1189" s="87">
        <v>41161.2122112695</v>
      </c>
      <c r="P1189" s="83">
        <f t="shared" si="33"/>
        <v>90.744939583733199</v>
      </c>
      <c r="Q1189" s="87">
        <v>1364076</v>
      </c>
      <c r="R1189" s="99">
        <v>100.55531530411101</v>
      </c>
      <c r="S1189" s="99"/>
      <c r="T1189" s="99"/>
      <c r="U1189" s="99"/>
      <c r="V1189" s="99"/>
      <c r="W1189" s="99"/>
      <c r="X1189" s="85">
        <f>A!N1189-O1189</f>
        <v>0</v>
      </c>
      <c r="Y1189" s="86"/>
      <c r="Z1189" s="50">
        <f t="shared" si="29"/>
        <v>409339</v>
      </c>
      <c r="AA1189" s="50">
        <f t="shared" si="30"/>
        <v>0</v>
      </c>
    </row>
    <row r="1190" spans="1:27" ht="12.5" x14ac:dyDescent="0.25">
      <c r="A1190" s="9">
        <v>42980</v>
      </c>
      <c r="B1190" s="1">
        <v>1334</v>
      </c>
      <c r="C1190" s="1">
        <v>403176</v>
      </c>
      <c r="D1190" s="1">
        <v>836</v>
      </c>
      <c r="E1190" s="1">
        <v>230</v>
      </c>
      <c r="F1190" s="1">
        <v>404242</v>
      </c>
      <c r="G1190" s="25">
        <f>IF(A!B1190&gt;0,G1189+A!B1190," ")</f>
        <v>56360</v>
      </c>
      <c r="H1190" s="1">
        <v>56360</v>
      </c>
      <c r="I1190" s="25">
        <f t="shared" si="31"/>
        <v>13858424</v>
      </c>
      <c r="J1190" s="1">
        <v>13858424</v>
      </c>
      <c r="L1190" s="83">
        <v>92.7</v>
      </c>
      <c r="M1190" s="83">
        <v>3188</v>
      </c>
      <c r="N1190" s="87">
        <f t="shared" si="32"/>
        <v>40983.996187686578</v>
      </c>
      <c r="O1190" s="87">
        <v>40983.996187686578</v>
      </c>
      <c r="P1190" s="83">
        <f t="shared" si="33"/>
        <v>90.354245129187987</v>
      </c>
      <c r="Q1190" s="87">
        <v>1404542</v>
      </c>
      <c r="R1190" s="99">
        <v>101.38480461626099</v>
      </c>
      <c r="S1190" s="99"/>
      <c r="T1190" s="99"/>
      <c r="U1190" s="99"/>
      <c r="V1190" s="99"/>
      <c r="W1190" s="99"/>
      <c r="X1190" s="85">
        <f>A!N1190-O1190</f>
        <v>0</v>
      </c>
      <c r="Y1190" s="86"/>
      <c r="Z1190" s="50">
        <f t="shared" si="29"/>
        <v>404242</v>
      </c>
      <c r="AA1190" s="50">
        <f t="shared" si="30"/>
        <v>0</v>
      </c>
    </row>
    <row r="1191" spans="1:27" ht="12.5" x14ac:dyDescent="0.25">
      <c r="A1191" s="9">
        <v>42987</v>
      </c>
      <c r="B1191" s="1">
        <v>1315</v>
      </c>
      <c r="C1191" s="1">
        <v>350437</v>
      </c>
      <c r="D1191" s="1">
        <v>879</v>
      </c>
      <c r="E1191" s="1">
        <v>223</v>
      </c>
      <c r="F1191" s="1">
        <v>351539</v>
      </c>
      <c r="G1191" s="25">
        <f>IF(A!B1191&gt;0,G1190+A!B1191," ")</f>
        <v>57675</v>
      </c>
      <c r="H1191" s="1">
        <v>15675</v>
      </c>
      <c r="I1191" s="25">
        <f t="shared" si="31"/>
        <v>14209963</v>
      </c>
      <c r="J1191" s="1">
        <v>14209963</v>
      </c>
      <c r="L1191" s="83">
        <v>77.8</v>
      </c>
      <c r="M1191" s="83">
        <v>3265.8</v>
      </c>
      <c r="N1191" s="87">
        <f t="shared" si="32"/>
        <v>35640.712829995769</v>
      </c>
      <c r="O1191" s="87">
        <v>35640.712829995777</v>
      </c>
      <c r="P1191" s="83">
        <f t="shared" si="33"/>
        <v>78.574321763868227</v>
      </c>
      <c r="Q1191" s="87">
        <v>1440702</v>
      </c>
      <c r="R1191" s="99">
        <v>101.38480461626099</v>
      </c>
      <c r="S1191" s="99"/>
      <c r="T1191" s="99"/>
      <c r="U1191" s="99"/>
      <c r="V1191" s="99"/>
      <c r="W1191" s="99"/>
      <c r="X1191" s="85">
        <f>A!N1191-O1191</f>
        <v>0</v>
      </c>
      <c r="Y1191" s="86"/>
      <c r="Z1191" s="50">
        <f t="shared" si="29"/>
        <v>351539</v>
      </c>
      <c r="AA1191" s="50">
        <f t="shared" si="30"/>
        <v>0</v>
      </c>
    </row>
    <row r="1192" spans="1:27" ht="12.5" x14ac:dyDescent="0.25">
      <c r="A1192" s="9">
        <v>42994</v>
      </c>
      <c r="B1192" s="1">
        <v>1667</v>
      </c>
      <c r="C1192" s="1">
        <v>418386</v>
      </c>
      <c r="D1192" s="1">
        <v>987</v>
      </c>
      <c r="E1192" s="1">
        <v>257</v>
      </c>
      <c r="F1192" s="1">
        <v>419630</v>
      </c>
      <c r="G1192" s="25">
        <f>IF(A!B1192&gt;0,G1191+A!B1192," ")</f>
        <v>59342</v>
      </c>
      <c r="H1192" s="1">
        <v>59342</v>
      </c>
      <c r="I1192" s="25">
        <f t="shared" si="31"/>
        <v>14629593</v>
      </c>
      <c r="J1192" s="1">
        <v>14629593</v>
      </c>
      <c r="L1192" s="83">
        <v>83.5</v>
      </c>
      <c r="M1192" s="83">
        <v>3349.3</v>
      </c>
      <c r="N1192" s="87">
        <f t="shared" si="32"/>
        <v>42544.1055611216</v>
      </c>
      <c r="O1192" s="87">
        <v>42544.1055611216</v>
      </c>
      <c r="P1192" s="83">
        <f t="shared" si="33"/>
        <v>93.793697546423076</v>
      </c>
      <c r="Q1192" s="87">
        <v>1483247</v>
      </c>
      <c r="R1192" s="99">
        <v>101.38480461626099</v>
      </c>
      <c r="S1192" s="99"/>
      <c r="T1192" s="99"/>
      <c r="U1192" s="99"/>
      <c r="V1192" s="99"/>
      <c r="W1192" s="99"/>
      <c r="X1192" s="85">
        <f>A!N1192-O1192</f>
        <v>0</v>
      </c>
      <c r="Y1192" s="86"/>
      <c r="Z1192" s="50">
        <f t="shared" si="29"/>
        <v>419630</v>
      </c>
      <c r="AA1192" s="50">
        <f t="shared" si="30"/>
        <v>0</v>
      </c>
    </row>
    <row r="1193" spans="1:27" ht="12.5" x14ac:dyDescent="0.25">
      <c r="A1193" s="9">
        <v>43001</v>
      </c>
      <c r="B1193" s="1">
        <v>1304</v>
      </c>
      <c r="C1193" s="1">
        <v>414549</v>
      </c>
      <c r="D1193" s="1">
        <v>821</v>
      </c>
      <c r="E1193" s="1">
        <v>222</v>
      </c>
      <c r="F1193" s="1">
        <v>415592</v>
      </c>
      <c r="G1193" s="25">
        <f>IF(A!B1193&gt;0,G1192+A!B1193," ")</f>
        <v>60646</v>
      </c>
      <c r="H1193" s="1">
        <v>60646</v>
      </c>
      <c r="I1193" s="25">
        <f t="shared" si="31"/>
        <v>15045185</v>
      </c>
      <c r="J1193" s="1">
        <v>15045185</v>
      </c>
      <c r="L1193" s="83">
        <v>92.3</v>
      </c>
      <c r="M1193" s="83">
        <v>3441.6</v>
      </c>
      <c r="N1193" s="87">
        <f t="shared" si="32"/>
        <v>42134.713720081134</v>
      </c>
      <c r="O1193" s="87">
        <v>42134.713720081134</v>
      </c>
      <c r="P1193" s="83">
        <f t="shared" si="33"/>
        <v>92.891143032464441</v>
      </c>
      <c r="Q1193" s="87">
        <v>1523819</v>
      </c>
      <c r="R1193" s="99">
        <v>101.38480461626099</v>
      </c>
      <c r="S1193" s="99"/>
      <c r="T1193" s="99"/>
      <c r="U1193" s="99"/>
      <c r="V1193" s="99"/>
      <c r="W1193" s="99"/>
      <c r="X1193" s="85">
        <f>A!N1193-O1193</f>
        <v>0</v>
      </c>
      <c r="Y1193" s="86"/>
      <c r="Z1193" s="50">
        <f t="shared" si="29"/>
        <v>415592</v>
      </c>
      <c r="AA1193" s="50">
        <f t="shared" si="30"/>
        <v>0</v>
      </c>
    </row>
    <row r="1194" spans="1:27" ht="12.5" x14ac:dyDescent="0.25">
      <c r="A1194" s="9">
        <v>43008</v>
      </c>
      <c r="B1194" s="1">
        <v>1309</v>
      </c>
      <c r="C1194" s="1">
        <v>425043</v>
      </c>
      <c r="D1194" s="1">
        <v>844</v>
      </c>
      <c r="E1194" s="1">
        <v>206</v>
      </c>
      <c r="F1194" s="1">
        <v>426093</v>
      </c>
      <c r="G1194" s="25">
        <f>IF(A!B1194&gt;0,G1193+A!B1194," ")</f>
        <v>61955</v>
      </c>
      <c r="H1194" s="1">
        <v>61955</v>
      </c>
      <c r="I1194" s="25">
        <f t="shared" si="31"/>
        <v>15471278</v>
      </c>
      <c r="J1194" s="1">
        <v>15471278</v>
      </c>
      <c r="L1194" s="83">
        <v>94.7</v>
      </c>
      <c r="M1194" s="83">
        <v>3536.3</v>
      </c>
      <c r="N1194" s="87">
        <f t="shared" si="32"/>
        <v>43199.355553356494</v>
      </c>
      <c r="O1194" s="87">
        <v>43199.355553356501</v>
      </c>
      <c r="P1194" s="83">
        <f t="shared" si="33"/>
        <v>95.238276502271177</v>
      </c>
      <c r="Q1194" s="87">
        <v>1566975</v>
      </c>
      <c r="R1194" s="99">
        <v>101.38480461626099</v>
      </c>
      <c r="S1194" s="99"/>
      <c r="T1194" s="99"/>
      <c r="U1194" s="99"/>
      <c r="V1194" s="99"/>
      <c r="W1194" s="99"/>
      <c r="X1194" s="85">
        <f>A!N1194-O1194</f>
        <v>0</v>
      </c>
      <c r="Y1194" s="86"/>
      <c r="Z1194" s="50">
        <f t="shared" si="29"/>
        <v>426093</v>
      </c>
      <c r="AA1194" s="50">
        <f t="shared" si="30"/>
        <v>0</v>
      </c>
    </row>
    <row r="1195" spans="1:27" ht="12.5" x14ac:dyDescent="0.25">
      <c r="A1195" s="9">
        <v>43015</v>
      </c>
      <c r="B1195" s="1">
        <v>1649</v>
      </c>
      <c r="C1195" s="1">
        <v>386220</v>
      </c>
      <c r="D1195" s="1">
        <v>1140</v>
      </c>
      <c r="E1195" s="1">
        <v>227</v>
      </c>
      <c r="F1195" s="1">
        <v>387587</v>
      </c>
      <c r="G1195" s="25">
        <f>IF(A!B1195&gt;0,G1194+A!B1195," ")</f>
        <v>63604</v>
      </c>
      <c r="H1195" s="1">
        <v>63604</v>
      </c>
      <c r="I1195" s="25">
        <f t="shared" si="31"/>
        <v>15858865</v>
      </c>
      <c r="J1195" s="1">
        <v>15858865</v>
      </c>
      <c r="L1195" s="83">
        <v>85.5</v>
      </c>
      <c r="M1195" s="83">
        <v>3621.8</v>
      </c>
      <c r="N1195" s="87">
        <f t="shared" si="32"/>
        <v>39440.211214759409</v>
      </c>
      <c r="O1195" s="87">
        <v>39440.211214759409</v>
      </c>
      <c r="P1195" s="83">
        <f t="shared" si="33"/>
        <v>86.950781854600663</v>
      </c>
      <c r="Q1195" s="87">
        <v>1606231</v>
      </c>
      <c r="R1195" s="99">
        <v>101.75834384218101</v>
      </c>
      <c r="S1195" s="99"/>
      <c r="T1195" s="99"/>
      <c r="U1195" s="99"/>
      <c r="V1195" s="99"/>
      <c r="W1195" s="99"/>
      <c r="X1195" s="85">
        <f>A!N1195-O1195</f>
        <v>0</v>
      </c>
      <c r="Y1195" s="86"/>
      <c r="Z1195" s="50">
        <f t="shared" si="29"/>
        <v>387587</v>
      </c>
      <c r="AA1195" s="50">
        <f t="shared" si="30"/>
        <v>0</v>
      </c>
    </row>
    <row r="1196" spans="1:27" ht="12.5" x14ac:dyDescent="0.25">
      <c r="A1196" s="9">
        <v>43022</v>
      </c>
      <c r="B1196" s="1">
        <v>1348</v>
      </c>
      <c r="C1196" s="1">
        <v>358535</v>
      </c>
      <c r="D1196" s="1">
        <v>818</v>
      </c>
      <c r="E1196" s="1">
        <v>273</v>
      </c>
      <c r="F1196" s="1">
        <v>359626</v>
      </c>
      <c r="G1196" s="25">
        <f>IF(A!B1196&gt;0,G1195+A!B1196," ")</f>
        <v>64952</v>
      </c>
      <c r="H1196" s="1">
        <v>64952</v>
      </c>
      <c r="I1196" s="25">
        <f t="shared" si="31"/>
        <v>16218491</v>
      </c>
      <c r="J1196" s="1">
        <v>16218491</v>
      </c>
      <c r="L1196" s="83">
        <v>79.400000000000006</v>
      </c>
      <c r="M1196" s="83">
        <v>3701.3</v>
      </c>
      <c r="N1196" s="87">
        <f t="shared" si="32"/>
        <v>36594.946162588181</v>
      </c>
      <c r="O1196" s="87">
        <v>36594.946162588189</v>
      </c>
      <c r="P1196" s="83">
        <f t="shared" si="33"/>
        <v>80.678046155424781</v>
      </c>
      <c r="Q1196" s="87">
        <v>1642655</v>
      </c>
      <c r="R1196" s="99">
        <v>101.75834384218101</v>
      </c>
      <c r="S1196" s="99"/>
      <c r="T1196" s="99"/>
      <c r="U1196" s="99"/>
      <c r="V1196" s="99"/>
      <c r="W1196" s="99"/>
      <c r="X1196" s="85">
        <f>A!N1196-O1196</f>
        <v>0</v>
      </c>
      <c r="Y1196" s="86"/>
      <c r="Z1196" s="50">
        <f t="shared" si="29"/>
        <v>359626</v>
      </c>
      <c r="AA1196" s="50">
        <f t="shared" si="30"/>
        <v>0</v>
      </c>
    </row>
    <row r="1197" spans="1:27" ht="12.5" x14ac:dyDescent="0.25">
      <c r="A1197" s="9">
        <v>43029</v>
      </c>
      <c r="B1197" s="1">
        <v>1809</v>
      </c>
      <c r="C1197" s="1">
        <v>427331</v>
      </c>
      <c r="D1197" s="1">
        <v>1150</v>
      </c>
      <c r="E1197" s="1">
        <v>340</v>
      </c>
      <c r="F1197" s="1">
        <v>428821</v>
      </c>
      <c r="G1197" s="25">
        <f>IF(A!B1197&gt;0,G1196+A!B1197," ")</f>
        <v>66761</v>
      </c>
      <c r="H1197" s="1">
        <v>66761</v>
      </c>
      <c r="I1197" s="25">
        <f t="shared" si="31"/>
        <v>16647312</v>
      </c>
      <c r="J1197" s="1">
        <v>16647312</v>
      </c>
      <c r="L1197" s="83">
        <v>84.5</v>
      </c>
      <c r="M1197" s="83">
        <v>3785.8</v>
      </c>
      <c r="N1197" s="87">
        <f t="shared" si="32"/>
        <v>43636.114764747901</v>
      </c>
      <c r="O1197" s="87">
        <v>43636.114764747901</v>
      </c>
      <c r="P1197" s="83">
        <f t="shared" si="33"/>
        <v>96.201165740006019</v>
      </c>
      <c r="Q1197" s="87">
        <v>1686275</v>
      </c>
      <c r="R1197" s="99">
        <v>101.75834384218101</v>
      </c>
      <c r="S1197" s="99"/>
      <c r="T1197" s="99"/>
      <c r="U1197" s="99"/>
      <c r="V1197" s="99"/>
      <c r="W1197" s="99"/>
      <c r="X1197" s="85">
        <f>A!N1197-O1197</f>
        <v>0</v>
      </c>
      <c r="Y1197" s="86"/>
      <c r="Z1197" s="50">
        <f>C1197+D1197+E1197</f>
        <v>428821</v>
      </c>
      <c r="AA1197" s="50">
        <f t="shared" si="30"/>
        <v>0</v>
      </c>
    </row>
    <row r="1198" spans="1:27" ht="12.5" x14ac:dyDescent="0.25">
      <c r="A1198" s="9">
        <v>43036</v>
      </c>
      <c r="B1198" s="1">
        <v>1350</v>
      </c>
      <c r="C1198" s="1">
        <v>424747</v>
      </c>
      <c r="D1198" s="1">
        <v>772</v>
      </c>
      <c r="E1198" s="1">
        <v>264</v>
      </c>
      <c r="F1198" s="1">
        <v>425783</v>
      </c>
      <c r="G1198" s="25">
        <f>IF(A!B1198&gt;0,G1197+A!B1198," ")</f>
        <v>68111</v>
      </c>
      <c r="H1198" s="1">
        <v>68111</v>
      </c>
      <c r="I1198" s="25">
        <f t="shared" si="31"/>
        <v>17073095</v>
      </c>
      <c r="J1198" s="1">
        <v>17073095</v>
      </c>
      <c r="L1198" s="83">
        <v>94.1</v>
      </c>
      <c r="M1198" s="83">
        <v>3879.8</v>
      </c>
      <c r="N1198" s="87">
        <f t="shared" si="32"/>
        <v>43326.972916155355</v>
      </c>
      <c r="O1198" s="87">
        <v>43326.972916155355</v>
      </c>
      <c r="P1198" s="83">
        <f t="shared" si="33"/>
        <v>95.519624627238358</v>
      </c>
      <c r="Q1198" s="87">
        <v>1729405</v>
      </c>
      <c r="R1198" s="99">
        <v>101.75834384218101</v>
      </c>
      <c r="S1198" s="99"/>
      <c r="T1198" s="99"/>
      <c r="U1198" s="99"/>
      <c r="V1198" s="99"/>
      <c r="W1198" s="99"/>
      <c r="X1198" s="85">
        <f>A!N1198-O1198</f>
        <v>0</v>
      </c>
      <c r="Y1198" s="86"/>
      <c r="Z1198" s="50">
        <f t="shared" si="29"/>
        <v>425783</v>
      </c>
      <c r="AA1198" s="50">
        <f t="shared" si="30"/>
        <v>0</v>
      </c>
    </row>
    <row r="1199" spans="1:27" ht="12.5" x14ac:dyDescent="0.25">
      <c r="A1199" s="9">
        <v>43043</v>
      </c>
      <c r="B1199" s="1">
        <v>1759</v>
      </c>
      <c r="C1199" s="1">
        <v>429089</v>
      </c>
      <c r="D1199" s="1">
        <v>1154</v>
      </c>
      <c r="E1199" s="1">
        <v>274</v>
      </c>
      <c r="F1199" s="1">
        <v>430517</v>
      </c>
      <c r="G1199" s="25">
        <f>IF(A!B1199&gt;0,G1198+A!B1199," ")</f>
        <v>69870</v>
      </c>
      <c r="H1199" s="1">
        <v>69870</v>
      </c>
      <c r="I1199" s="25">
        <f t="shared" si="31"/>
        <v>17503612</v>
      </c>
      <c r="J1199" s="1">
        <v>17503612</v>
      </c>
      <c r="L1199" s="83">
        <v>88.2</v>
      </c>
      <c r="M1199" s="83">
        <v>3968.1</v>
      </c>
      <c r="N1199" s="87">
        <f t="shared" si="32"/>
        <v>44124.461310000814</v>
      </c>
      <c r="O1199" s="87">
        <v>44124.461310000814</v>
      </c>
      <c r="P1199" s="83">
        <f t="shared" si="33"/>
        <v>97.277785580972875</v>
      </c>
      <c r="Q1199" s="87">
        <v>1773014</v>
      </c>
      <c r="R1199" s="99">
        <v>102.491797791959</v>
      </c>
      <c r="S1199" s="99"/>
      <c r="T1199" s="99"/>
      <c r="U1199" s="99"/>
      <c r="V1199" s="99"/>
      <c r="W1199" s="99"/>
      <c r="X1199" s="85">
        <f>A!N1199-O1199</f>
        <v>0</v>
      </c>
      <c r="Y1199" s="86"/>
      <c r="Z1199" s="50">
        <f t="shared" si="29"/>
        <v>430517</v>
      </c>
      <c r="AA1199" s="50">
        <f t="shared" si="30"/>
        <v>0</v>
      </c>
    </row>
    <row r="1200" spans="1:27" ht="12.5" x14ac:dyDescent="0.25">
      <c r="A1200" s="9">
        <v>43050</v>
      </c>
      <c r="B1200" s="1">
        <v>1552</v>
      </c>
      <c r="C1200" s="1">
        <v>398545</v>
      </c>
      <c r="D1200" s="1">
        <v>1041</v>
      </c>
      <c r="E1200" s="1">
        <v>153</v>
      </c>
      <c r="F1200" s="1">
        <v>399739</v>
      </c>
      <c r="G1200" s="25">
        <f>IF(A!B1200&gt;0,G1199+A!B1200," ")</f>
        <v>71422</v>
      </c>
      <c r="H1200" s="1">
        <v>71422</v>
      </c>
      <c r="I1200" s="25">
        <f t="shared" si="31"/>
        <v>17903351</v>
      </c>
      <c r="J1200" s="1">
        <v>17903351</v>
      </c>
      <c r="L1200" s="83">
        <v>93.1</v>
      </c>
      <c r="M1200" s="83">
        <v>4061.2</v>
      </c>
      <c r="N1200" s="87">
        <f t="shared" si="32"/>
        <v>40969.968757559895</v>
      </c>
      <c r="O1200" s="87">
        <v>40969.968757559902</v>
      </c>
      <c r="P1200" s="83">
        <f t="shared" si="33"/>
        <v>90.323319939404314</v>
      </c>
      <c r="Q1200" s="87">
        <v>1813505</v>
      </c>
      <c r="R1200" s="99">
        <v>102.491797791959</v>
      </c>
      <c r="S1200" s="99"/>
      <c r="T1200" s="99"/>
      <c r="U1200" s="99"/>
      <c r="V1200" s="99"/>
      <c r="W1200" s="99"/>
      <c r="X1200" s="85">
        <f>A!N1200-O1200</f>
        <v>0</v>
      </c>
      <c r="Y1200" s="86"/>
      <c r="Z1200" s="50">
        <f t="shared" si="29"/>
        <v>399739</v>
      </c>
      <c r="AA1200" s="50">
        <f t="shared" si="30"/>
        <v>0</v>
      </c>
    </row>
    <row r="1201" spans="1:27" ht="12.5" x14ac:dyDescent="0.25">
      <c r="A1201" s="9">
        <v>43057</v>
      </c>
      <c r="B1201" s="1">
        <v>1443</v>
      </c>
      <c r="C1201" s="1">
        <v>436468</v>
      </c>
      <c r="D1201" s="1">
        <v>889</v>
      </c>
      <c r="E1201" s="1">
        <v>214</v>
      </c>
      <c r="F1201" s="1">
        <v>437571</v>
      </c>
      <c r="G1201" s="25">
        <f>IF(A!B1201&gt;0,G1200+A!B1201," ")</f>
        <v>72865</v>
      </c>
      <c r="H1201" s="1">
        <v>72865</v>
      </c>
      <c r="I1201" s="25">
        <f t="shared" si="31"/>
        <v>18340922</v>
      </c>
      <c r="J1201" s="1">
        <v>18340922</v>
      </c>
      <c r="L1201" s="83">
        <v>97.9</v>
      </c>
      <c r="M1201" s="83">
        <v>4159.1000000000004</v>
      </c>
      <c r="N1201" s="87">
        <f t="shared" si="32"/>
        <v>44847.438451625298</v>
      </c>
      <c r="O1201" s="87">
        <v>44847.438451625298</v>
      </c>
      <c r="P1201" s="83">
        <f t="shared" si="33"/>
        <v>98.871677342478677</v>
      </c>
      <c r="Q1201" s="87">
        <v>1857828</v>
      </c>
      <c r="R1201" s="99">
        <v>102.491797791959</v>
      </c>
      <c r="S1201" s="99"/>
      <c r="T1201" s="99"/>
      <c r="U1201" s="99"/>
      <c r="V1201" s="99"/>
      <c r="W1201" s="99"/>
      <c r="X1201" s="85">
        <f>A!N1201-O1201</f>
        <v>0</v>
      </c>
      <c r="Y1201" s="86"/>
      <c r="Z1201" s="50">
        <f t="shared" si="29"/>
        <v>437571</v>
      </c>
      <c r="AA1201" s="50">
        <f t="shared" si="30"/>
        <v>0</v>
      </c>
    </row>
    <row r="1202" spans="1:27" ht="12.5" x14ac:dyDescent="0.25">
      <c r="A1202" s="9">
        <v>43064</v>
      </c>
      <c r="B1202" s="1">
        <v>1695</v>
      </c>
      <c r="C1202" s="1">
        <v>435990</v>
      </c>
      <c r="D1202" s="1">
        <v>987</v>
      </c>
      <c r="E1202" s="1">
        <v>304</v>
      </c>
      <c r="F1202" s="1">
        <v>437281</v>
      </c>
      <c r="G1202" s="25">
        <f>IF(A!B1202&gt;0,G1201+A!B1202," ")</f>
        <v>74560</v>
      </c>
      <c r="H1202" s="1">
        <v>74560</v>
      </c>
      <c r="I1202" s="25">
        <f t="shared" si="31"/>
        <v>18778203</v>
      </c>
      <c r="J1202" s="1">
        <v>18778203</v>
      </c>
      <c r="L1202" s="83">
        <v>98.7</v>
      </c>
      <c r="M1202" s="83">
        <v>4257.8</v>
      </c>
      <c r="N1202" s="87">
        <f t="shared" si="32"/>
        <v>44817.715830265624</v>
      </c>
      <c r="O1202" s="87">
        <v>44817.715830265624</v>
      </c>
      <c r="P1202" s="83">
        <f t="shared" si="33"/>
        <v>98.806150179048444</v>
      </c>
      <c r="Q1202" s="87">
        <v>1902994</v>
      </c>
      <c r="R1202" s="99">
        <v>102.491797791959</v>
      </c>
      <c r="S1202" s="99"/>
      <c r="T1202" s="99"/>
      <c r="U1202" s="99"/>
      <c r="V1202" s="99"/>
      <c r="W1202" s="99"/>
      <c r="X1202" s="85">
        <f>A!N1202-O1202</f>
        <v>0</v>
      </c>
      <c r="Y1202" s="86"/>
      <c r="Z1202" s="50">
        <f t="shared" si="29"/>
        <v>437281</v>
      </c>
      <c r="AA1202" s="50">
        <f t="shared" si="30"/>
        <v>0</v>
      </c>
    </row>
    <row r="1203" spans="1:27" ht="12.5" x14ac:dyDescent="0.25">
      <c r="A1203" s="9">
        <v>43071</v>
      </c>
      <c r="B1203" s="1">
        <v>1284</v>
      </c>
      <c r="C1203" s="1">
        <v>437998</v>
      </c>
      <c r="D1203" s="1">
        <v>772</v>
      </c>
      <c r="E1203" s="1">
        <v>248</v>
      </c>
      <c r="F1203" s="1">
        <v>439018</v>
      </c>
      <c r="G1203" s="25">
        <f>IF(A!B1203&gt;0,G1202+A!B1203," ")</f>
        <v>75844</v>
      </c>
      <c r="H1203" s="1">
        <v>75844</v>
      </c>
      <c r="I1203" s="25">
        <f t="shared" si="31"/>
        <v>19217221</v>
      </c>
      <c r="J1203" s="1">
        <v>19217221</v>
      </c>
      <c r="L1203" s="83">
        <v>97.7</v>
      </c>
      <c r="M1203" s="83">
        <v>4355.5</v>
      </c>
      <c r="N1203" s="87">
        <f t="shared" si="32"/>
        <v>44682.048263018871</v>
      </c>
      <c r="O1203" s="87">
        <v>44682.048263018878</v>
      </c>
      <c r="P1203" s="83">
        <f t="shared" si="33"/>
        <v>98.507054391244921</v>
      </c>
      <c r="Q1203" s="87">
        <v>1947484</v>
      </c>
      <c r="R1203" s="99">
        <v>101.777258023632</v>
      </c>
      <c r="S1203" s="99"/>
      <c r="T1203" s="99"/>
      <c r="U1203" s="99"/>
      <c r="V1203" s="99"/>
      <c r="W1203" s="99"/>
      <c r="X1203" s="85">
        <f>A!N1203-O1203</f>
        <v>0</v>
      </c>
      <c r="Y1203" s="86"/>
      <c r="Z1203" s="50">
        <f t="shared" si="29"/>
        <v>439018</v>
      </c>
      <c r="AA1203" s="50">
        <f t="shared" si="30"/>
        <v>0</v>
      </c>
    </row>
    <row r="1204" spans="1:27" ht="12.5" x14ac:dyDescent="0.25">
      <c r="A1204" s="9">
        <v>43078</v>
      </c>
      <c r="B1204" s="1">
        <v>1542</v>
      </c>
      <c r="C1204" s="1">
        <v>431045</v>
      </c>
      <c r="D1204" s="1">
        <v>1088</v>
      </c>
      <c r="E1204" s="1">
        <v>194</v>
      </c>
      <c r="F1204" s="1">
        <v>432327</v>
      </c>
      <c r="G1204" s="25">
        <f>IF(A!B1204&gt;0,G1203+A!B1204," ")</f>
        <v>77386</v>
      </c>
      <c r="H1204" s="1">
        <v>77386</v>
      </c>
      <c r="I1204" s="25">
        <f t="shared" si="31"/>
        <v>19649548</v>
      </c>
      <c r="J1204" s="1">
        <v>19649548</v>
      </c>
      <c r="L1204" s="83">
        <v>98.1</v>
      </c>
      <c r="M1204" s="83">
        <v>4453.5</v>
      </c>
      <c r="N1204" s="87">
        <f t="shared" si="32"/>
        <v>44001.056629582752</v>
      </c>
      <c r="O1204" s="87">
        <v>44001.056629582752</v>
      </c>
      <c r="P1204" s="83">
        <f t="shared" si="33"/>
        <v>97.005724830881064</v>
      </c>
      <c r="Q1204" s="87">
        <v>1991296</v>
      </c>
      <c r="R1204" s="99">
        <v>101.777258023632</v>
      </c>
      <c r="S1204" s="99"/>
      <c r="T1204" s="99"/>
      <c r="U1204" s="99"/>
      <c r="V1204" s="99"/>
      <c r="W1204" s="99"/>
      <c r="X1204" s="85">
        <f>A!N1204-O1204</f>
        <v>0</v>
      </c>
      <c r="Y1204" s="86"/>
      <c r="Z1204" s="50">
        <f t="shared" si="29"/>
        <v>432327</v>
      </c>
      <c r="AA1204" s="50">
        <f t="shared" si="30"/>
        <v>0</v>
      </c>
    </row>
    <row r="1205" spans="1:27" ht="12.5" x14ac:dyDescent="0.25">
      <c r="A1205" s="9">
        <v>43085</v>
      </c>
      <c r="B1205" s="1">
        <v>1585</v>
      </c>
      <c r="C1205" s="1">
        <v>443221</v>
      </c>
      <c r="D1205" s="1">
        <v>1095</v>
      </c>
      <c r="E1205" s="1">
        <v>255</v>
      </c>
      <c r="F1205" s="1">
        <v>444571</v>
      </c>
      <c r="G1205" s="25">
        <f>IF(A!B1205&gt;0,G1204+A!B1205," ")</f>
        <v>78971</v>
      </c>
      <c r="H1205" s="1">
        <v>78971</v>
      </c>
      <c r="I1205" s="25">
        <f t="shared" si="31"/>
        <v>20094119</v>
      </c>
      <c r="J1205" s="1">
        <v>20094119</v>
      </c>
      <c r="L1205" s="83">
        <v>101.2</v>
      </c>
      <c r="M1205" s="83">
        <v>4554.7</v>
      </c>
      <c r="N1205" s="87">
        <f t="shared" si="32"/>
        <v>45247.217376824105</v>
      </c>
      <c r="O1205" s="87">
        <v>45247.217376824105</v>
      </c>
      <c r="P1205" s="83">
        <f t="shared" si="33"/>
        <v>99.753039004710843</v>
      </c>
      <c r="Q1205" s="87">
        <v>2036349</v>
      </c>
      <c r="R1205" s="99">
        <v>101.777258023632</v>
      </c>
      <c r="S1205" s="99"/>
      <c r="T1205" s="99"/>
      <c r="U1205" s="99"/>
      <c r="V1205" s="99"/>
      <c r="W1205" s="99"/>
      <c r="X1205" s="85">
        <f>A!N1205-O1205</f>
        <v>0</v>
      </c>
      <c r="Y1205" s="86"/>
      <c r="Z1205" s="50">
        <f t="shared" si="29"/>
        <v>444571</v>
      </c>
      <c r="AA1205" s="50">
        <f t="shared" si="30"/>
        <v>0</v>
      </c>
    </row>
    <row r="1206" spans="1:27" ht="12.5" x14ac:dyDescent="0.25">
      <c r="A1206" s="9">
        <v>43092</v>
      </c>
      <c r="B1206" s="1">
        <v>1435</v>
      </c>
      <c r="C1206" s="1">
        <v>402734</v>
      </c>
      <c r="D1206" s="1">
        <v>1029</v>
      </c>
      <c r="E1206" s="1">
        <v>203</v>
      </c>
      <c r="F1206" s="1">
        <v>403966</v>
      </c>
      <c r="G1206" s="25">
        <f>IF(A!B1206&gt;0,G1205+A!B1206," ")</f>
        <v>80406</v>
      </c>
      <c r="H1206" s="1">
        <v>80406</v>
      </c>
      <c r="I1206" s="25">
        <f t="shared" si="31"/>
        <v>20498085</v>
      </c>
      <c r="J1206" s="1">
        <v>20498085</v>
      </c>
      <c r="L1206" s="97">
        <f>M1207-M1205-L1207</f>
        <v>101.20000000000036</v>
      </c>
      <c r="M1206" s="83"/>
      <c r="N1206" s="87">
        <f t="shared" si="32"/>
        <v>41114.551814774524</v>
      </c>
      <c r="O1206" s="87">
        <v>41114.551814774532</v>
      </c>
      <c r="P1206" s="83">
        <f t="shared" si="33"/>
        <v>90.64207101807591</v>
      </c>
      <c r="Q1206" s="87">
        <v>2079433</v>
      </c>
      <c r="R1206" s="99">
        <v>101.777258023632</v>
      </c>
      <c r="S1206" s="99"/>
      <c r="T1206" s="99"/>
      <c r="U1206" s="99"/>
      <c r="V1206" s="99"/>
      <c r="W1206" s="99"/>
      <c r="X1206" s="85">
        <f>A!N1206-O1206</f>
        <v>0</v>
      </c>
      <c r="Y1206" s="86"/>
      <c r="Z1206" s="50">
        <f t="shared" si="29"/>
        <v>403966</v>
      </c>
      <c r="AA1206" s="50">
        <f t="shared" si="30"/>
        <v>0</v>
      </c>
    </row>
    <row r="1207" spans="1:27" ht="12.5" x14ac:dyDescent="0.25">
      <c r="A1207" s="9">
        <v>43099</v>
      </c>
      <c r="B1207" s="1">
        <v>940</v>
      </c>
      <c r="C1207" s="1">
        <v>229920</v>
      </c>
      <c r="D1207" s="1">
        <v>680</v>
      </c>
      <c r="E1207" s="1">
        <v>100</v>
      </c>
      <c r="F1207" s="1">
        <v>230700</v>
      </c>
      <c r="G1207" s="25">
        <f>IF(A!B1207&gt;0,G1206+A!B1207," ")</f>
        <v>81346</v>
      </c>
      <c r="H1207" s="1">
        <v>81346</v>
      </c>
      <c r="I1207" s="25">
        <f t="shared" si="31"/>
        <v>20728785</v>
      </c>
      <c r="J1207" s="1">
        <v>20728785</v>
      </c>
      <c r="L1207" s="83">
        <v>64.400000000000006</v>
      </c>
      <c r="M1207" s="83">
        <v>4720.3</v>
      </c>
      <c r="N1207" s="87">
        <f t="shared" si="32"/>
        <v>23480.013426051901</v>
      </c>
      <c r="O1207" s="87">
        <v>23480.013426051904</v>
      </c>
      <c r="P1207" s="83">
        <f t="shared" si="33"/>
        <v>51.764568760415756</v>
      </c>
      <c r="Q1207" s="87">
        <v>2103523</v>
      </c>
      <c r="R1207" s="99">
        <v>101.777258023632</v>
      </c>
      <c r="S1207" s="99"/>
      <c r="T1207" s="99"/>
      <c r="U1207" s="99"/>
      <c r="V1207" s="99"/>
      <c r="W1207" s="99"/>
      <c r="X1207" s="85">
        <f>A!N1207-O1207</f>
        <v>0</v>
      </c>
      <c r="Y1207" s="86"/>
      <c r="Z1207" s="50">
        <f t="shared" si="29"/>
        <v>230700</v>
      </c>
      <c r="AA1207" s="50">
        <f t="shared" si="30"/>
        <v>0</v>
      </c>
    </row>
    <row r="1208" spans="1:27" ht="12.5" x14ac:dyDescent="0.25">
      <c r="A1208" s="9">
        <v>43106</v>
      </c>
      <c r="B1208" s="1">
        <v>1141</v>
      </c>
      <c r="C1208" s="1">
        <v>297129</v>
      </c>
      <c r="D1208" s="1">
        <v>654</v>
      </c>
      <c r="E1208" s="1">
        <v>119</v>
      </c>
      <c r="F1208" s="1">
        <v>297902</v>
      </c>
      <c r="G1208" s="96">
        <f>B1208</f>
        <v>1141</v>
      </c>
      <c r="I1208" s="25">
        <f>F1208</f>
        <v>297902</v>
      </c>
      <c r="L1208" s="83">
        <v>69.3</v>
      </c>
      <c r="M1208" s="83">
        <v>69.3</v>
      </c>
      <c r="N1208" s="87">
        <f t="shared" si="32"/>
        <v>30882.591076371315</v>
      </c>
      <c r="O1208" s="87">
        <v>30882.591076371315</v>
      </c>
      <c r="P1208" s="83">
        <f t="shared" si="33"/>
        <v>68.084458908311149</v>
      </c>
      <c r="Q1208" s="87">
        <v>30221</v>
      </c>
      <c r="R1208" s="99">
        <v>103.66694777601801</v>
      </c>
      <c r="S1208" s="99"/>
      <c r="T1208" s="99"/>
      <c r="U1208" s="99"/>
      <c r="V1208" s="99"/>
      <c r="W1208" s="99"/>
      <c r="X1208" s="85">
        <f>A!N1208-O1208</f>
        <v>0</v>
      </c>
      <c r="Y1208" s="86"/>
      <c r="Z1208" s="50">
        <f t="shared" si="29"/>
        <v>297902</v>
      </c>
      <c r="AA1208" s="50">
        <f t="shared" si="30"/>
        <v>0</v>
      </c>
    </row>
    <row r="1209" spans="1:27" ht="12.5" x14ac:dyDescent="0.25">
      <c r="A1209" s="9">
        <v>43113</v>
      </c>
      <c r="B1209" s="1">
        <v>1959</v>
      </c>
      <c r="C1209" s="1">
        <v>425156</v>
      </c>
      <c r="D1209" s="1">
        <v>1253</v>
      </c>
      <c r="E1209" s="1">
        <v>311</v>
      </c>
      <c r="F1209" s="1">
        <v>426720</v>
      </c>
      <c r="G1209" s="25">
        <f>IF(A!B1209&gt;0,G1208+A!B1209," ")</f>
        <v>3100</v>
      </c>
      <c r="I1209" s="25">
        <f t="shared" ref="I1209:I1272" si="34">IF(F1209&gt;0,I1208+F1209," ")</f>
        <v>724622</v>
      </c>
      <c r="L1209" s="83">
        <v>100.4</v>
      </c>
      <c r="M1209" s="83">
        <v>169.7</v>
      </c>
      <c r="N1209" s="87">
        <f t="shared" si="32"/>
        <v>44236.759954982408</v>
      </c>
      <c r="O1209" s="87">
        <v>44236.759954982401</v>
      </c>
      <c r="P1209" s="83">
        <f t="shared" si="33"/>
        <v>97.525361714102388</v>
      </c>
      <c r="Q1209" s="92">
        <f>IF(O1209&gt;0,Q1208+O1209," ")</f>
        <v>74457.759954982408</v>
      </c>
      <c r="R1209" s="99">
        <v>103.66694777601801</v>
      </c>
      <c r="S1209" s="99"/>
      <c r="T1209" s="99"/>
      <c r="U1209" s="99"/>
      <c r="V1209" s="99"/>
      <c r="W1209" s="99"/>
      <c r="X1209" s="85">
        <f>A!N1209-O1209</f>
        <v>0</v>
      </c>
      <c r="Y1209" s="86"/>
      <c r="Z1209" s="50">
        <f t="shared" si="29"/>
        <v>426720</v>
      </c>
      <c r="AA1209" s="50">
        <f t="shared" si="30"/>
        <v>0</v>
      </c>
    </row>
    <row r="1210" spans="1:27" ht="12.5" x14ac:dyDescent="0.25">
      <c r="A1210" s="9">
        <v>43120</v>
      </c>
      <c r="B1210" s="1">
        <v>1730</v>
      </c>
      <c r="C1210" s="1">
        <v>435575</v>
      </c>
      <c r="D1210" s="1">
        <v>1064</v>
      </c>
      <c r="E1210" s="1">
        <v>271</v>
      </c>
      <c r="F1210" s="1">
        <v>436910</v>
      </c>
      <c r="G1210" s="25">
        <f>IF(A!B1210&gt;0,G1209+A!B1210," ")</f>
        <v>4830</v>
      </c>
      <c r="I1210" s="25">
        <f t="shared" si="34"/>
        <v>1161532</v>
      </c>
      <c r="L1210" s="83">
        <v>99.1</v>
      </c>
      <c r="M1210" s="83">
        <v>268.8</v>
      </c>
      <c r="N1210" s="87">
        <f t="shared" si="32"/>
        <v>45293.126152820027</v>
      </c>
      <c r="O1210" s="87">
        <v>45293.126152820027</v>
      </c>
      <c r="P1210" s="83">
        <f t="shared" si="33"/>
        <v>99.854250530812891</v>
      </c>
      <c r="Q1210" s="92">
        <f t="shared" ref="Q1210:Q1259" si="35">IF(O1210&gt;0,Q1209+O1210," ")</f>
        <v>119750.88610780243</v>
      </c>
      <c r="R1210" s="99">
        <v>103.66694777601801</v>
      </c>
      <c r="S1210" s="99"/>
      <c r="T1210" s="99"/>
      <c r="U1210" s="99"/>
      <c r="V1210" s="99"/>
      <c r="W1210" s="99"/>
      <c r="X1210" s="85">
        <f>A!N1210-O1210</f>
        <v>0</v>
      </c>
      <c r="Y1210" s="86"/>
      <c r="Z1210" s="50">
        <f t="shared" si="29"/>
        <v>436910</v>
      </c>
      <c r="AA1210" s="50">
        <f t="shared" si="30"/>
        <v>0</v>
      </c>
    </row>
    <row r="1211" spans="1:27" ht="12.5" x14ac:dyDescent="0.25">
      <c r="A1211" s="9">
        <v>43127</v>
      </c>
      <c r="B1211" s="1">
        <v>1876</v>
      </c>
      <c r="C1211" s="1">
        <v>424933</v>
      </c>
      <c r="D1211" s="1">
        <v>1194</v>
      </c>
      <c r="E1211" s="1">
        <v>299</v>
      </c>
      <c r="F1211" s="1">
        <v>426426</v>
      </c>
      <c r="G1211" s="25">
        <f>IF(A!B1211&gt;0,G1210+A!B1211," ")</f>
        <v>6706</v>
      </c>
      <c r="I1211" s="25">
        <f t="shared" si="34"/>
        <v>1587958</v>
      </c>
      <c r="L1211" s="83">
        <v>97.6</v>
      </c>
      <c r="M1211" s="83">
        <v>366.4</v>
      </c>
      <c r="N1211" s="87">
        <f t="shared" si="32"/>
        <v>44206.281872336251</v>
      </c>
      <c r="O1211" s="87">
        <v>44206.281872336251</v>
      </c>
      <c r="P1211" s="83">
        <f t="shared" si="33"/>
        <v>97.458169043630079</v>
      </c>
      <c r="Q1211" s="92">
        <f t="shared" si="35"/>
        <v>163957.16798013868</v>
      </c>
      <c r="R1211" s="99">
        <v>103.66694777601801</v>
      </c>
      <c r="S1211" s="99"/>
      <c r="T1211" s="99"/>
      <c r="U1211" s="99"/>
      <c r="V1211" s="99"/>
      <c r="W1211" s="99"/>
      <c r="X1211" s="85">
        <f>A!N1211-O1211</f>
        <v>0</v>
      </c>
      <c r="Y1211" s="86"/>
      <c r="Z1211" s="50">
        <f t="shared" si="29"/>
        <v>426426</v>
      </c>
      <c r="AA1211" s="50">
        <f t="shared" si="30"/>
        <v>0</v>
      </c>
    </row>
    <row r="1212" spans="1:27" ht="12.5" x14ac:dyDescent="0.25">
      <c r="A1212" s="9">
        <v>43134</v>
      </c>
      <c r="B1212" s="1">
        <v>1794</v>
      </c>
      <c r="C1212" s="1">
        <v>407261</v>
      </c>
      <c r="D1212" s="1">
        <v>1217</v>
      </c>
      <c r="E1212" s="1">
        <v>257</v>
      </c>
      <c r="F1212" s="1">
        <v>408735</v>
      </c>
      <c r="G1212" s="25">
        <f>IF(A!B1212&gt;0,G1211+A!B1212," ")</f>
        <v>8500</v>
      </c>
      <c r="I1212" s="25">
        <f t="shared" si="34"/>
        <v>1996693</v>
      </c>
      <c r="L1212" s="83">
        <v>92.2</v>
      </c>
      <c r="M1212" s="83">
        <v>458.6</v>
      </c>
      <c r="N1212" s="87">
        <f t="shared" si="32"/>
        <v>42259.639475603231</v>
      </c>
      <c r="O1212" s="87">
        <v>42259.639475603231</v>
      </c>
      <c r="P1212" s="83">
        <f t="shared" si="33"/>
        <v>93.16655717914017</v>
      </c>
      <c r="Q1212" s="92">
        <f t="shared" si="35"/>
        <v>206216.80745574192</v>
      </c>
      <c r="R1212" s="99">
        <v>103.39129136385</v>
      </c>
      <c r="S1212" s="99"/>
      <c r="T1212" s="99"/>
      <c r="U1212" s="99"/>
      <c r="V1212" s="99"/>
      <c r="W1212" s="99"/>
      <c r="X1212" s="85">
        <f>A!N1212-O1212</f>
        <v>0</v>
      </c>
      <c r="Y1212" s="86"/>
      <c r="Z1212" s="50">
        <f t="shared" si="29"/>
        <v>408735</v>
      </c>
      <c r="AA1212" s="50">
        <f t="shared" si="30"/>
        <v>0</v>
      </c>
    </row>
    <row r="1213" spans="1:27" ht="12.5" x14ac:dyDescent="0.25">
      <c r="A1213" s="9">
        <v>43141</v>
      </c>
      <c r="B1213" s="1">
        <v>1783</v>
      </c>
      <c r="C1213" s="1">
        <v>413282</v>
      </c>
      <c r="D1213" s="1">
        <v>1156</v>
      </c>
      <c r="E1213" s="1">
        <v>310</v>
      </c>
      <c r="F1213" s="1">
        <v>414748</v>
      </c>
      <c r="G1213" s="25">
        <f>IF(A!B1213&gt;0,G1212+A!B1213," ")</f>
        <v>10283</v>
      </c>
      <c r="I1213" s="25">
        <f t="shared" si="34"/>
        <v>2411441</v>
      </c>
      <c r="L1213" s="83">
        <v>96.9</v>
      </c>
      <c r="M1213" s="83">
        <v>555.6</v>
      </c>
      <c r="N1213" s="87">
        <f t="shared" si="32"/>
        <v>42881.33131057406</v>
      </c>
      <c r="O1213" s="87">
        <v>42881.33131057406</v>
      </c>
      <c r="P1213" s="83">
        <f t="shared" si="33"/>
        <v>94.537153062336287</v>
      </c>
      <c r="Q1213" s="92">
        <f t="shared" si="35"/>
        <v>249098.13876631597</v>
      </c>
      <c r="R1213" s="99">
        <v>103.39129136385</v>
      </c>
      <c r="S1213" s="99"/>
      <c r="T1213" s="99"/>
      <c r="U1213" s="99"/>
      <c r="V1213" s="99"/>
      <c r="W1213" s="99"/>
      <c r="X1213" s="85">
        <f>A!N1213-O1213</f>
        <v>0</v>
      </c>
      <c r="Y1213" s="86"/>
      <c r="Z1213" s="50">
        <f t="shared" si="29"/>
        <v>414748</v>
      </c>
      <c r="AA1213" s="50">
        <f t="shared" si="30"/>
        <v>0</v>
      </c>
    </row>
    <row r="1214" spans="1:27" ht="12.5" x14ac:dyDescent="0.25">
      <c r="A1214" s="9">
        <v>43148</v>
      </c>
      <c r="B1214" s="1">
        <v>1946</v>
      </c>
      <c r="C1214" s="1">
        <v>406208</v>
      </c>
      <c r="D1214" s="1">
        <v>1318</v>
      </c>
      <c r="E1214" s="1">
        <v>297</v>
      </c>
      <c r="F1214" s="1">
        <v>407823</v>
      </c>
      <c r="G1214" s="25">
        <f>IF(A!B1214&gt;0,G1213+A!B1214," ")</f>
        <v>12229</v>
      </c>
      <c r="I1214" s="25">
        <f t="shared" si="34"/>
        <v>2819264</v>
      </c>
      <c r="L1214" s="83">
        <v>95.3</v>
      </c>
      <c r="M1214" s="83">
        <v>650.9</v>
      </c>
      <c r="N1214" s="87">
        <f t="shared" si="32"/>
        <v>42165.346617879397</v>
      </c>
      <c r="O1214" s="87">
        <v>42165.346617879397</v>
      </c>
      <c r="P1214" s="83">
        <f t="shared" si="33"/>
        <v>92.958677011923314</v>
      </c>
      <c r="Q1214" s="92">
        <f t="shared" si="35"/>
        <v>291263.48538419534</v>
      </c>
      <c r="R1214" s="99">
        <v>103.39129136385</v>
      </c>
      <c r="S1214" s="99"/>
      <c r="T1214" s="99"/>
      <c r="U1214" s="99"/>
      <c r="V1214" s="99"/>
      <c r="W1214" s="99"/>
      <c r="X1214" s="85">
        <f>A!N1214-O1214</f>
        <v>0</v>
      </c>
      <c r="Y1214" s="86"/>
      <c r="Z1214" s="50">
        <f t="shared" si="29"/>
        <v>407823</v>
      </c>
      <c r="AA1214" s="50">
        <f t="shared" si="30"/>
        <v>0</v>
      </c>
    </row>
    <row r="1215" spans="1:27" ht="12.5" x14ac:dyDescent="0.25">
      <c r="A1215" s="9">
        <v>43155</v>
      </c>
      <c r="B1215" s="1">
        <v>1767</v>
      </c>
      <c r="C1215" s="1">
        <v>383074</v>
      </c>
      <c r="D1215" s="1">
        <v>1088</v>
      </c>
      <c r="E1215" s="1">
        <v>339</v>
      </c>
      <c r="F1215" s="1">
        <v>384501</v>
      </c>
      <c r="G1215" s="25">
        <f>IF(A!B1215&gt;0,G1214+A!B1215," ")</f>
        <v>13996</v>
      </c>
      <c r="I1215" s="25">
        <f t="shared" si="34"/>
        <v>3203765</v>
      </c>
      <c r="L1215" s="83">
        <v>86.1</v>
      </c>
      <c r="M1215" s="83">
        <v>737</v>
      </c>
      <c r="N1215" s="87">
        <f t="shared" si="32"/>
        <v>39754.054920691684</v>
      </c>
      <c r="O1215" s="87">
        <v>39754.054920691691</v>
      </c>
      <c r="P1215" s="83">
        <f t="shared" si="33"/>
        <v>87.642688788424209</v>
      </c>
      <c r="Q1215" s="92">
        <f t="shared" si="35"/>
        <v>331017.54030488705</v>
      </c>
      <c r="R1215" s="99">
        <v>103.39129136385</v>
      </c>
      <c r="S1215" s="99"/>
      <c r="T1215" s="99"/>
      <c r="U1215" s="99"/>
      <c r="V1215" s="99"/>
      <c r="W1215" s="99"/>
      <c r="X1215" s="85">
        <f>A!N1215-O1215</f>
        <v>0</v>
      </c>
      <c r="Y1215" s="86"/>
      <c r="Z1215" s="50">
        <f t="shared" si="29"/>
        <v>384501</v>
      </c>
      <c r="AA1215" s="50">
        <f t="shared" si="30"/>
        <v>0</v>
      </c>
    </row>
    <row r="1216" spans="1:27" ht="12.5" x14ac:dyDescent="0.25">
      <c r="A1216" s="9">
        <v>43162</v>
      </c>
      <c r="B1216" s="1">
        <v>1464</v>
      </c>
      <c r="C1216" s="1">
        <v>415189</v>
      </c>
      <c r="D1216" s="1">
        <v>911</v>
      </c>
      <c r="E1216" s="1">
        <v>281</v>
      </c>
      <c r="F1216" s="1">
        <v>416381</v>
      </c>
      <c r="G1216" s="25">
        <f>IF(A!B1216&gt;0,G1215+A!B1216," ")</f>
        <v>15460</v>
      </c>
      <c r="I1216" s="25">
        <f t="shared" si="34"/>
        <v>3620146</v>
      </c>
      <c r="L1216" s="83">
        <v>95.2</v>
      </c>
      <c r="M1216" s="83">
        <v>832.2</v>
      </c>
      <c r="N1216" s="87">
        <f t="shared" si="32"/>
        <v>42864.038945599597</v>
      </c>
      <c r="O1216" s="87">
        <v>42864.038945599597</v>
      </c>
      <c r="P1216" s="83">
        <f t="shared" si="33"/>
        <v>94.499029923328294</v>
      </c>
      <c r="Q1216" s="92">
        <f t="shared" si="35"/>
        <v>373881.57925048663</v>
      </c>
      <c r="R1216" s="99">
        <v>102.944272062365</v>
      </c>
      <c r="S1216" s="99"/>
      <c r="T1216" s="99"/>
      <c r="U1216" s="99"/>
      <c r="V1216" s="99"/>
      <c r="W1216" s="99"/>
      <c r="X1216" s="85">
        <f>A!N1216-O1216</f>
        <v>0</v>
      </c>
      <c r="Y1216" s="86"/>
      <c r="Z1216" s="50">
        <f t="shared" si="29"/>
        <v>416381</v>
      </c>
      <c r="AA1216" s="50">
        <f t="shared" si="30"/>
        <v>0</v>
      </c>
    </row>
    <row r="1217" spans="1:27" ht="12.5" x14ac:dyDescent="0.25">
      <c r="A1217" s="9">
        <v>43169</v>
      </c>
      <c r="B1217" s="1">
        <v>1578</v>
      </c>
      <c r="C1217" s="1">
        <v>400626</v>
      </c>
      <c r="D1217" s="1">
        <v>1085</v>
      </c>
      <c r="E1217" s="1">
        <v>218</v>
      </c>
      <c r="F1217" s="1">
        <v>401929</v>
      </c>
      <c r="G1217" s="25">
        <f>IF(A!B1217&gt;0,G1216+A!B1217," ")</f>
        <v>17038</v>
      </c>
      <c r="I1217" s="25">
        <f t="shared" si="34"/>
        <v>4022075</v>
      </c>
      <c r="L1217" s="83">
        <v>90.6</v>
      </c>
      <c r="M1217" s="83">
        <v>922.8</v>
      </c>
      <c r="N1217" s="87">
        <f t="shared" si="32"/>
        <v>41376.2883257543</v>
      </c>
      <c r="O1217" s="87">
        <v>41376.2883257543</v>
      </c>
      <c r="P1217" s="83">
        <f t="shared" si="33"/>
        <v>91.219101251145986</v>
      </c>
      <c r="Q1217" s="92">
        <f t="shared" si="35"/>
        <v>415257.86757624091</v>
      </c>
      <c r="R1217" s="99">
        <v>102.944272062365</v>
      </c>
      <c r="S1217" s="99"/>
      <c r="T1217" s="99"/>
      <c r="U1217" s="99"/>
      <c r="V1217" s="99"/>
      <c r="W1217" s="99"/>
      <c r="X1217" s="85">
        <f>A!N1217-O1217</f>
        <v>0</v>
      </c>
      <c r="Y1217" s="86"/>
      <c r="Z1217" s="50">
        <f t="shared" si="29"/>
        <v>401929</v>
      </c>
      <c r="AA1217" s="50">
        <f t="shared" si="30"/>
        <v>0</v>
      </c>
    </row>
    <row r="1218" spans="1:27" ht="12.5" x14ac:dyDescent="0.25">
      <c r="A1218" s="9">
        <v>43176</v>
      </c>
      <c r="B1218" s="1">
        <v>1542</v>
      </c>
      <c r="C1218" s="1">
        <v>401570</v>
      </c>
      <c r="D1218" s="1">
        <v>954</v>
      </c>
      <c r="E1218" s="1">
        <v>301</v>
      </c>
      <c r="F1218" s="1">
        <v>402825</v>
      </c>
      <c r="G1218" s="25">
        <f>IF(A!B1218&gt;0,G1217+A!B1218," ")</f>
        <v>18580</v>
      </c>
      <c r="I1218" s="25">
        <f t="shared" si="34"/>
        <v>4424900</v>
      </c>
      <c r="L1218" s="83">
        <v>92.4</v>
      </c>
      <c r="M1218" s="83">
        <v>1019.1</v>
      </c>
      <c r="N1218" s="87">
        <f t="shared" si="32"/>
        <v>41468.526393522181</v>
      </c>
      <c r="O1218" s="87">
        <v>41468.526393522181</v>
      </c>
      <c r="P1218" s="83">
        <f t="shared" si="33"/>
        <v>91.422451381942793</v>
      </c>
      <c r="Q1218" s="92">
        <f t="shared" si="35"/>
        <v>456726.39396976307</v>
      </c>
      <c r="R1218" s="99">
        <v>102.944272062365</v>
      </c>
      <c r="S1218" s="99"/>
      <c r="T1218" s="99"/>
      <c r="U1218" s="99"/>
      <c r="V1218" s="99"/>
      <c r="W1218" s="99"/>
      <c r="X1218" s="85">
        <f>A!N1218-O1218</f>
        <v>0</v>
      </c>
      <c r="Y1218" s="86"/>
      <c r="Z1218" s="50">
        <f t="shared" si="29"/>
        <v>402825</v>
      </c>
      <c r="AA1218" s="50">
        <f t="shared" si="30"/>
        <v>0</v>
      </c>
    </row>
    <row r="1219" spans="1:27" ht="12.5" x14ac:dyDescent="0.25">
      <c r="A1219" s="9">
        <v>43183</v>
      </c>
      <c r="B1219" s="1">
        <v>1731</v>
      </c>
      <c r="C1219" s="1">
        <v>414918</v>
      </c>
      <c r="D1219" s="1">
        <v>1187</v>
      </c>
      <c r="E1219" s="1">
        <v>236</v>
      </c>
      <c r="F1219" s="1">
        <v>416341</v>
      </c>
      <c r="G1219" s="25">
        <f>IF(A!B1219&gt;0,G1218+A!B1219," ")</f>
        <v>20311</v>
      </c>
      <c r="I1219" s="25">
        <f t="shared" si="34"/>
        <v>4841241</v>
      </c>
      <c r="L1219" s="83">
        <v>95.9</v>
      </c>
      <c r="M1219" s="83">
        <v>1115.3</v>
      </c>
      <c r="N1219" s="87">
        <f t="shared" si="32"/>
        <v>42859.921174717107</v>
      </c>
      <c r="O1219" s="87">
        <v>42859.921174717107</v>
      </c>
      <c r="P1219" s="83">
        <f t="shared" si="33"/>
        <v>94.489951792489151</v>
      </c>
      <c r="Q1219" s="92">
        <f t="shared" si="35"/>
        <v>499586.31514448021</v>
      </c>
      <c r="R1219" s="99">
        <v>102.944272062365</v>
      </c>
      <c r="S1219" s="99"/>
      <c r="T1219" s="99"/>
      <c r="U1219" s="99"/>
      <c r="V1219" s="99"/>
      <c r="W1219" s="99"/>
      <c r="X1219" s="85">
        <f>A!N1219-O1219</f>
        <v>0</v>
      </c>
      <c r="Y1219" s="86"/>
      <c r="Z1219" s="50">
        <f t="shared" si="29"/>
        <v>416341</v>
      </c>
      <c r="AA1219" s="50">
        <f t="shared" si="30"/>
        <v>0</v>
      </c>
    </row>
    <row r="1220" spans="1:27" ht="12.5" x14ac:dyDescent="0.25">
      <c r="A1220" s="9">
        <v>43190</v>
      </c>
      <c r="B1220" s="1">
        <v>1576</v>
      </c>
      <c r="C1220" s="1">
        <v>374297</v>
      </c>
      <c r="D1220" s="1">
        <v>1143</v>
      </c>
      <c r="E1220" s="1">
        <v>164</v>
      </c>
      <c r="F1220" s="1">
        <v>375604</v>
      </c>
      <c r="G1220" s="25">
        <f>IF(A!B1220&gt;0,G1219+A!B1220," ")</f>
        <v>21887</v>
      </c>
      <c r="I1220" s="25">
        <f t="shared" si="34"/>
        <v>5216845</v>
      </c>
      <c r="L1220" s="83">
        <v>73.900000000000006</v>
      </c>
      <c r="M1220" s="83">
        <v>1189.2</v>
      </c>
      <c r="N1220" s="87">
        <f t="shared" si="32"/>
        <v>38666.28036371254</v>
      </c>
      <c r="O1220" s="87">
        <v>38666.28036371254</v>
      </c>
      <c r="P1220" s="83">
        <f t="shared" si="33"/>
        <v>85.244556392635118</v>
      </c>
      <c r="Q1220" s="92">
        <f t="shared" si="35"/>
        <v>538252.59550819278</v>
      </c>
      <c r="R1220" s="99">
        <v>102.944272062365</v>
      </c>
      <c r="S1220" s="99"/>
      <c r="T1220" s="99"/>
      <c r="U1220" s="99"/>
      <c r="V1220" s="99"/>
      <c r="W1220" s="99"/>
      <c r="X1220" s="85">
        <f>A!N1220-O1220</f>
        <v>0</v>
      </c>
      <c r="Y1220" s="86"/>
      <c r="Z1220" s="50">
        <f t="shared" ref="Z1220:Z1267" si="36">C1220+D1220+E1220</f>
        <v>375604</v>
      </c>
      <c r="AA1220" s="50">
        <f t="shared" ref="AA1220:AA1267" si="37">F1220-Z1220</f>
        <v>0</v>
      </c>
    </row>
    <row r="1221" spans="1:27" ht="12.5" x14ac:dyDescent="0.25">
      <c r="A1221" s="9">
        <v>43197</v>
      </c>
      <c r="B1221" s="1">
        <v>1584</v>
      </c>
      <c r="C1221" s="1">
        <v>369901</v>
      </c>
      <c r="D1221" s="1">
        <v>1104</v>
      </c>
      <c r="E1221" s="1">
        <v>161</v>
      </c>
      <c r="F1221" s="1">
        <v>371166</v>
      </c>
      <c r="G1221" s="25">
        <f>IF(A!B1221&gt;0,G1220+A!B1221," ")</f>
        <v>23471</v>
      </c>
      <c r="I1221" s="25">
        <f t="shared" si="34"/>
        <v>5588011</v>
      </c>
      <c r="L1221" s="83">
        <v>75.3</v>
      </c>
      <c r="M1221" s="83">
        <v>1264.5999999999999</v>
      </c>
      <c r="N1221" s="87">
        <f t="shared" ref="N1221:N1284" si="38">F1221/1000*R1221</f>
        <v>38062.958170767684</v>
      </c>
      <c r="O1221" s="87">
        <v>38062.958170767684</v>
      </c>
      <c r="P1221" s="83">
        <f t="shared" si="33"/>
        <v>83.914458637804728</v>
      </c>
      <c r="Q1221" s="92">
        <f t="shared" si="35"/>
        <v>576315.55367896042</v>
      </c>
      <c r="R1221" s="99">
        <v>102.549689817407</v>
      </c>
      <c r="S1221" s="99"/>
      <c r="T1221" s="99"/>
      <c r="U1221" s="99"/>
      <c r="V1221" s="99"/>
      <c r="W1221" s="99"/>
      <c r="X1221" s="85">
        <f>A!N1221-O1221</f>
        <v>0</v>
      </c>
      <c r="Y1221" s="86"/>
      <c r="Z1221" s="50">
        <f t="shared" si="36"/>
        <v>371166</v>
      </c>
      <c r="AA1221" s="50">
        <f t="shared" si="37"/>
        <v>0</v>
      </c>
    </row>
    <row r="1222" spans="1:27" ht="12.5" x14ac:dyDescent="0.25">
      <c r="A1222" s="9">
        <v>43204</v>
      </c>
      <c r="B1222" s="1">
        <v>1920</v>
      </c>
      <c r="C1222" s="1">
        <v>403626</v>
      </c>
      <c r="D1222" s="1">
        <v>1311</v>
      </c>
      <c r="E1222" s="1">
        <v>215</v>
      </c>
      <c r="F1222" s="1">
        <v>405152</v>
      </c>
      <c r="G1222" s="25">
        <f>IF(A!B1222&gt;0,G1221+A!B1222," ")</f>
        <v>25391</v>
      </c>
      <c r="I1222" s="25">
        <f t="shared" si="34"/>
        <v>5993163</v>
      </c>
      <c r="L1222" s="83">
        <v>90</v>
      </c>
      <c r="M1222" s="83">
        <v>1354.6</v>
      </c>
      <c r="N1222" s="87">
        <f t="shared" si="38"/>
        <v>41548.211928902077</v>
      </c>
      <c r="O1222" s="87">
        <v>41548.211928902085</v>
      </c>
      <c r="P1222" s="83">
        <f t="shared" si="33"/>
        <v>91.598127915875565</v>
      </c>
      <c r="Q1222" s="92">
        <f t="shared" si="35"/>
        <v>617863.7656078625</v>
      </c>
      <c r="R1222" s="99">
        <v>102.549689817407</v>
      </c>
      <c r="S1222" s="99"/>
      <c r="T1222" s="99"/>
      <c r="U1222" s="99"/>
      <c r="V1222" s="99"/>
      <c r="W1222" s="99"/>
      <c r="X1222" s="85">
        <f>A!N1222-O1222</f>
        <v>0</v>
      </c>
      <c r="Y1222" s="86"/>
      <c r="Z1222" s="50">
        <f t="shared" si="36"/>
        <v>405152</v>
      </c>
      <c r="AA1222" s="50">
        <f t="shared" si="37"/>
        <v>0</v>
      </c>
    </row>
    <row r="1223" spans="1:27" ht="12.5" x14ac:dyDescent="0.25">
      <c r="A1223" s="9">
        <v>43211</v>
      </c>
      <c r="B1223" s="1">
        <v>1738</v>
      </c>
      <c r="C1223" s="1">
        <v>400123</v>
      </c>
      <c r="D1223" s="1">
        <v>1225</v>
      </c>
      <c r="E1223" s="1">
        <v>192</v>
      </c>
      <c r="F1223" s="1">
        <v>401540</v>
      </c>
      <c r="G1223" s="25">
        <f>IF(A!B1223&gt;0,G1222+A!B1223," ")</f>
        <v>27129</v>
      </c>
      <c r="I1223" s="25">
        <f t="shared" si="34"/>
        <v>6394703</v>
      </c>
      <c r="L1223" s="83">
        <v>89</v>
      </c>
      <c r="M1223" s="83">
        <v>1443.6</v>
      </c>
      <c r="N1223" s="87">
        <f t="shared" si="38"/>
        <v>41177.802449281611</v>
      </c>
      <c r="O1223" s="87">
        <v>41177.802449281604</v>
      </c>
      <c r="P1223" s="83">
        <f t="shared" si="33"/>
        <v>90.781514797756572</v>
      </c>
      <c r="Q1223" s="92">
        <f t="shared" si="35"/>
        <v>659041.56805714406</v>
      </c>
      <c r="R1223" s="99">
        <v>102.549689817407</v>
      </c>
      <c r="S1223" s="99"/>
      <c r="T1223" s="99"/>
      <c r="U1223" s="99"/>
      <c r="V1223" s="99"/>
      <c r="W1223" s="99"/>
      <c r="X1223" s="85">
        <f>A!N1223-O1223</f>
        <v>0</v>
      </c>
      <c r="Y1223" s="86"/>
      <c r="Z1223" s="50">
        <f t="shared" si="36"/>
        <v>401540</v>
      </c>
      <c r="AA1223" s="50">
        <f t="shared" si="37"/>
        <v>0</v>
      </c>
    </row>
    <row r="1224" spans="1:27" ht="12.5" x14ac:dyDescent="0.25">
      <c r="A1224" s="9">
        <v>43218</v>
      </c>
      <c r="B1224" s="1">
        <v>1552</v>
      </c>
      <c r="C1224" s="1">
        <v>405954</v>
      </c>
      <c r="D1224" s="1">
        <v>983</v>
      </c>
      <c r="E1224" s="1">
        <v>234</v>
      </c>
      <c r="F1224" s="1">
        <v>407171</v>
      </c>
      <c r="G1224" s="25">
        <f>IF(A!B1224&gt;0,G1223+A!B1224," ")</f>
        <v>28681</v>
      </c>
      <c r="I1224" s="25">
        <f t="shared" si="34"/>
        <v>6801874</v>
      </c>
      <c r="L1224" s="83">
        <v>90.5</v>
      </c>
      <c r="M1224" s="83">
        <v>1534</v>
      </c>
      <c r="N1224" s="87">
        <f t="shared" si="38"/>
        <v>41755.259752643426</v>
      </c>
      <c r="O1224" s="87">
        <v>41755.259752643426</v>
      </c>
      <c r="P1224" s="83">
        <f t="shared" si="33"/>
        <v>92.054590231900534</v>
      </c>
      <c r="Q1224" s="92">
        <f t="shared" si="35"/>
        <v>700796.82780978747</v>
      </c>
      <c r="R1224" s="99">
        <v>102.549689817407</v>
      </c>
      <c r="S1224" s="99"/>
      <c r="T1224" s="99"/>
      <c r="U1224" s="99"/>
      <c r="V1224" s="99"/>
      <c r="W1224" s="99"/>
      <c r="X1224" s="85">
        <f>A!N1224-O1224</f>
        <v>0</v>
      </c>
      <c r="Y1224" s="86"/>
      <c r="Z1224" s="50">
        <f t="shared" si="36"/>
        <v>407171</v>
      </c>
      <c r="AA1224" s="50">
        <f t="shared" si="37"/>
        <v>0</v>
      </c>
    </row>
    <row r="1225" spans="1:27" ht="12.5" x14ac:dyDescent="0.25">
      <c r="A1225" s="9">
        <v>43225</v>
      </c>
      <c r="B1225" s="1">
        <v>1666</v>
      </c>
      <c r="C1225" s="1">
        <v>392184</v>
      </c>
      <c r="D1225" s="1">
        <v>978</v>
      </c>
      <c r="E1225" s="1">
        <v>294</v>
      </c>
      <c r="F1225" s="1">
        <v>393456</v>
      </c>
      <c r="G1225" s="25">
        <f>IF(A!B1225&gt;0,G1224+A!B1225," ")</f>
        <v>30347</v>
      </c>
      <c r="I1225" s="25">
        <f t="shared" si="34"/>
        <v>7195330</v>
      </c>
      <c r="L1225" s="83">
        <v>87</v>
      </c>
      <c r="M1225" s="83">
        <v>1621.1</v>
      </c>
      <c r="N1225" s="87">
        <f t="shared" si="38"/>
        <v>40111.427883310767</v>
      </c>
      <c r="O1225" s="87">
        <v>40111.427883310767</v>
      </c>
      <c r="P1225" s="83">
        <f t="shared" si="33"/>
        <v>88.430561306251775</v>
      </c>
      <c r="Q1225" s="92">
        <f t="shared" si="35"/>
        <v>740908.2556930983</v>
      </c>
      <c r="R1225" s="99">
        <v>101.946413025372</v>
      </c>
      <c r="S1225" s="99"/>
      <c r="T1225" s="99"/>
      <c r="U1225" s="99"/>
      <c r="V1225" s="99"/>
      <c r="W1225" s="99"/>
      <c r="X1225" s="85">
        <f>A!N1225-O1225</f>
        <v>0</v>
      </c>
      <c r="Y1225" s="86"/>
      <c r="Z1225" s="50">
        <f t="shared" si="36"/>
        <v>393456</v>
      </c>
      <c r="AA1225" s="50">
        <f t="shared" si="37"/>
        <v>0</v>
      </c>
    </row>
    <row r="1226" spans="1:27" ht="12.5" x14ac:dyDescent="0.25">
      <c r="A1226" s="9">
        <v>43232</v>
      </c>
      <c r="B1226" s="1">
        <v>1623</v>
      </c>
      <c r="C1226" s="1">
        <v>415529</v>
      </c>
      <c r="D1226" s="1">
        <v>1089</v>
      </c>
      <c r="E1226" s="1">
        <v>167</v>
      </c>
      <c r="F1226" s="1">
        <v>416785</v>
      </c>
      <c r="G1226" s="25">
        <f>IF(A!B1226&gt;0,G1225+A!B1226," ")</f>
        <v>31970</v>
      </c>
      <c r="I1226" s="25">
        <f t="shared" si="34"/>
        <v>7612115</v>
      </c>
      <c r="L1226" s="83">
        <v>92.3</v>
      </c>
      <c r="M1226" s="83">
        <v>1713.3</v>
      </c>
      <c r="N1226" s="87">
        <f t="shared" si="38"/>
        <v>42489.73575277967</v>
      </c>
      <c r="O1226" s="87">
        <v>42489.73575277967</v>
      </c>
      <c r="P1226" s="83">
        <f t="shared" si="33"/>
        <v>93.673832637006811</v>
      </c>
      <c r="Q1226" s="92">
        <f t="shared" si="35"/>
        <v>783397.99144587794</v>
      </c>
      <c r="R1226" s="99">
        <v>101.946413025372</v>
      </c>
      <c r="S1226" s="99"/>
      <c r="T1226" s="99"/>
      <c r="U1226" s="99"/>
      <c r="V1226" s="99"/>
      <c r="W1226" s="99"/>
      <c r="X1226" s="85">
        <f>A!N1226-O1226</f>
        <v>0</v>
      </c>
      <c r="Y1226" s="86"/>
      <c r="Z1226" s="50">
        <f t="shared" si="36"/>
        <v>416785</v>
      </c>
      <c r="AA1226" s="50">
        <f t="shared" si="37"/>
        <v>0</v>
      </c>
    </row>
    <row r="1227" spans="1:27" ht="12.5" x14ac:dyDescent="0.25">
      <c r="A1227" s="9">
        <v>43239</v>
      </c>
      <c r="B1227" s="1">
        <v>1758</v>
      </c>
      <c r="C1227" s="1">
        <v>396120</v>
      </c>
      <c r="D1227" s="1">
        <v>1050</v>
      </c>
      <c r="E1227" s="1">
        <v>325</v>
      </c>
      <c r="F1227" s="1">
        <v>397495</v>
      </c>
      <c r="G1227" s="25">
        <f>IF(A!B1227&gt;0,G1226+A!B1227," ")</f>
        <v>33728</v>
      </c>
      <c r="I1227" s="25">
        <f t="shared" si="34"/>
        <v>8009610</v>
      </c>
      <c r="L1227" s="83">
        <v>91.5</v>
      </c>
      <c r="M1227" s="83">
        <v>1804.8</v>
      </c>
      <c r="N1227" s="87">
        <f t="shared" si="38"/>
        <v>40523.189445520242</v>
      </c>
      <c r="O1227" s="87">
        <v>40523.189445520242</v>
      </c>
      <c r="P1227" s="83">
        <f t="shared" si="33"/>
        <v>89.338340161107098</v>
      </c>
      <c r="Q1227" s="92">
        <f t="shared" si="35"/>
        <v>823921.18089139822</v>
      </c>
      <c r="R1227" s="99">
        <v>101.946413025372</v>
      </c>
      <c r="S1227" s="99"/>
      <c r="T1227" s="99"/>
      <c r="U1227" s="99"/>
      <c r="V1227" s="99"/>
      <c r="W1227" s="99"/>
      <c r="X1227" s="85">
        <f>A!N1227-O1227</f>
        <v>0</v>
      </c>
      <c r="Y1227" s="86"/>
      <c r="Z1227" s="50">
        <f t="shared" si="36"/>
        <v>397495</v>
      </c>
      <c r="AA1227" s="50">
        <f t="shared" si="37"/>
        <v>0</v>
      </c>
    </row>
    <row r="1228" spans="1:27" ht="12.5" x14ac:dyDescent="0.25">
      <c r="A1228" s="9">
        <v>43246</v>
      </c>
      <c r="B1228" s="1">
        <v>1261</v>
      </c>
      <c r="C1228" s="1">
        <v>331429</v>
      </c>
      <c r="D1228" s="1">
        <v>748</v>
      </c>
      <c r="E1228" s="1">
        <v>136</v>
      </c>
      <c r="F1228" s="1">
        <v>332313</v>
      </c>
      <c r="G1228" s="25">
        <f>IF(A!B1228&gt;0,G1227+A!B1228," ")</f>
        <v>34989</v>
      </c>
      <c r="I1228" s="25">
        <f t="shared" si="34"/>
        <v>8341923</v>
      </c>
      <c r="L1228" s="83">
        <v>77.099999999999994</v>
      </c>
      <c r="M1228" s="83">
        <v>1881.9</v>
      </c>
      <c r="N1228" s="87">
        <f t="shared" si="38"/>
        <v>33878.118351700439</v>
      </c>
      <c r="O1228" s="87">
        <v>33878.118351700447</v>
      </c>
      <c r="P1228" s="83">
        <f t="shared" si="33"/>
        <v>74.688466103870439</v>
      </c>
      <c r="Q1228" s="92">
        <f t="shared" si="35"/>
        <v>857799.29924309871</v>
      </c>
      <c r="R1228" s="99">
        <v>101.946413025372</v>
      </c>
      <c r="S1228" s="99"/>
      <c r="T1228" s="99"/>
      <c r="U1228" s="99"/>
      <c r="V1228" s="99"/>
      <c r="W1228" s="99"/>
      <c r="X1228" s="85">
        <f>A!N1228-O1228</f>
        <v>0</v>
      </c>
      <c r="Y1228" s="86"/>
      <c r="Z1228" s="50">
        <f t="shared" si="36"/>
        <v>332313</v>
      </c>
      <c r="AA1228" s="50">
        <f t="shared" si="37"/>
        <v>0</v>
      </c>
    </row>
    <row r="1229" spans="1:27" ht="12.5" x14ac:dyDescent="0.25">
      <c r="A1229" s="9">
        <v>43253</v>
      </c>
      <c r="B1229" s="1">
        <v>1659</v>
      </c>
      <c r="C1229" s="1">
        <v>396865</v>
      </c>
      <c r="D1229" s="1">
        <v>1117</v>
      </c>
      <c r="E1229" s="1">
        <v>230</v>
      </c>
      <c r="F1229" s="1">
        <v>398212</v>
      </c>
      <c r="G1229" s="25">
        <f>IF(A!B1229&gt;0,G1228+A!B1229," ")</f>
        <v>36648</v>
      </c>
      <c r="I1229" s="25">
        <f t="shared" si="34"/>
        <v>8740135</v>
      </c>
      <c r="L1229" s="83">
        <v>76.8</v>
      </c>
      <c r="M1229" s="83">
        <v>1958.7</v>
      </c>
      <c r="N1229" s="87">
        <f t="shared" si="38"/>
        <v>40324.197547486678</v>
      </c>
      <c r="O1229" s="87">
        <v>40324.197547486685</v>
      </c>
      <c r="P1229" s="83">
        <f t="shared" si="33"/>
        <v>88.899638121137443</v>
      </c>
      <c r="Q1229" s="92">
        <f t="shared" si="35"/>
        <v>898123.49679058534</v>
      </c>
      <c r="R1229" s="99">
        <v>101.26314010498599</v>
      </c>
      <c r="S1229" s="99"/>
      <c r="T1229" s="99"/>
      <c r="U1229" s="99"/>
      <c r="V1229" s="99"/>
      <c r="W1229" s="99"/>
      <c r="X1229" s="85">
        <f>A!N1229-O1229</f>
        <v>0</v>
      </c>
      <c r="Y1229" s="86"/>
      <c r="Z1229" s="50">
        <f t="shared" si="36"/>
        <v>398212</v>
      </c>
      <c r="AA1229" s="50">
        <f t="shared" si="37"/>
        <v>0</v>
      </c>
    </row>
    <row r="1230" spans="1:27" ht="12.5" x14ac:dyDescent="0.25">
      <c r="A1230" s="9">
        <v>43260</v>
      </c>
      <c r="B1230" s="1">
        <v>1557</v>
      </c>
      <c r="C1230" s="1">
        <v>401640</v>
      </c>
      <c r="D1230" s="1">
        <v>1002</v>
      </c>
      <c r="E1230" s="1">
        <v>235</v>
      </c>
      <c r="F1230" s="1">
        <v>402877</v>
      </c>
      <c r="G1230" s="25">
        <f>IF(A!B1230&gt;0,G1229+A!B1230," ")</f>
        <v>38205</v>
      </c>
      <c r="I1230" s="25">
        <f t="shared" si="34"/>
        <v>9143012</v>
      </c>
      <c r="L1230" s="83">
        <v>91</v>
      </c>
      <c r="M1230" s="83">
        <v>2049.6999999999998</v>
      </c>
      <c r="N1230" s="87">
        <f t="shared" si="38"/>
        <v>40796.590096076441</v>
      </c>
      <c r="O1230" s="87">
        <v>40796.590096076441</v>
      </c>
      <c r="P1230" s="83">
        <f t="shared" si="33"/>
        <v>89.941085420151779</v>
      </c>
      <c r="Q1230" s="92">
        <f t="shared" si="35"/>
        <v>938920.08688666183</v>
      </c>
      <c r="R1230" s="99">
        <v>101.26314010498599</v>
      </c>
      <c r="S1230" s="99"/>
      <c r="T1230" s="99"/>
      <c r="U1230" s="99"/>
      <c r="V1230" s="99"/>
      <c r="W1230" s="99"/>
      <c r="X1230" s="85">
        <f>A!N1230-O1230</f>
        <v>0</v>
      </c>
      <c r="Y1230" s="86"/>
      <c r="Z1230" s="50">
        <f t="shared" si="36"/>
        <v>402877</v>
      </c>
      <c r="AA1230" s="50">
        <f t="shared" si="37"/>
        <v>0</v>
      </c>
    </row>
    <row r="1231" spans="1:27" ht="12.5" x14ac:dyDescent="0.25">
      <c r="A1231" s="9">
        <v>43267</v>
      </c>
      <c r="B1231" s="1">
        <v>1701</v>
      </c>
      <c r="C1231" s="1">
        <v>374112</v>
      </c>
      <c r="D1231" s="1">
        <v>1127</v>
      </c>
      <c r="E1231" s="1">
        <v>223</v>
      </c>
      <c r="F1231" s="1">
        <v>375462</v>
      </c>
      <c r="G1231" s="25">
        <f>IF(A!B1231&gt;0,G1230+A!B1231," ")</f>
        <v>39906</v>
      </c>
      <c r="I1231" s="25">
        <f t="shared" si="34"/>
        <v>9518474</v>
      </c>
      <c r="L1231" s="83">
        <v>84.7</v>
      </c>
      <c r="M1231" s="83">
        <v>2134.4</v>
      </c>
      <c r="N1231" s="87">
        <f t="shared" si="38"/>
        <v>38020.461110098251</v>
      </c>
      <c r="O1231" s="87">
        <v>38020.461110098251</v>
      </c>
      <c r="P1231" s="83">
        <f t="shared" si="33"/>
        <v>83.82076865649077</v>
      </c>
      <c r="Q1231" s="92">
        <f t="shared" si="35"/>
        <v>976940.54799676011</v>
      </c>
      <c r="R1231" s="99">
        <v>101.26314010498599</v>
      </c>
      <c r="S1231" s="99"/>
      <c r="T1231" s="99"/>
      <c r="U1231" s="99"/>
      <c r="V1231" s="99"/>
      <c r="W1231" s="99"/>
      <c r="X1231" s="85">
        <f>A!N1231-O1231</f>
        <v>0</v>
      </c>
      <c r="Y1231" s="86"/>
      <c r="Z1231" s="50">
        <f t="shared" si="36"/>
        <v>375462</v>
      </c>
      <c r="AA1231" s="50">
        <f t="shared" si="37"/>
        <v>0</v>
      </c>
    </row>
    <row r="1232" spans="1:27" ht="12.5" x14ac:dyDescent="0.25">
      <c r="A1232" s="9">
        <v>43274</v>
      </c>
      <c r="B1232" s="1">
        <v>1451</v>
      </c>
      <c r="C1232" s="1">
        <v>393651</v>
      </c>
      <c r="D1232" s="1">
        <v>850</v>
      </c>
      <c r="E1232" s="1">
        <v>300</v>
      </c>
      <c r="F1232" s="1">
        <v>394801</v>
      </c>
      <c r="G1232" s="25">
        <f>IF(A!B1232&gt;0,G1231+A!B1232," ")</f>
        <v>41357</v>
      </c>
      <c r="I1232" s="25">
        <f t="shared" si="34"/>
        <v>9913275</v>
      </c>
      <c r="L1232" s="83">
        <v>90.5</v>
      </c>
      <c r="M1232" s="83">
        <v>2224.9</v>
      </c>
      <c r="N1232" s="87">
        <f t="shared" si="38"/>
        <v>39978.78897658857</v>
      </c>
      <c r="O1232" s="87">
        <v>39978.788976588577</v>
      </c>
      <c r="P1232" s="83">
        <f t="shared" si="33"/>
        <v>88.138142571954589</v>
      </c>
      <c r="Q1232" s="92">
        <f t="shared" si="35"/>
        <v>1016919.3369733486</v>
      </c>
      <c r="R1232" s="99">
        <v>101.26314010498599</v>
      </c>
      <c r="S1232" s="99"/>
      <c r="T1232" s="99"/>
      <c r="U1232" s="99"/>
      <c r="V1232" s="99"/>
      <c r="W1232" s="99"/>
      <c r="X1232" s="85">
        <f>A!N1232-O1232</f>
        <v>0</v>
      </c>
      <c r="Y1232" s="86"/>
      <c r="Z1232" s="50">
        <f t="shared" si="36"/>
        <v>394801</v>
      </c>
      <c r="AA1232" s="50">
        <f t="shared" si="37"/>
        <v>0</v>
      </c>
    </row>
    <row r="1233" spans="1:27" ht="12.5" x14ac:dyDescent="0.25">
      <c r="A1233" s="9">
        <v>43281</v>
      </c>
      <c r="B1233" s="1">
        <v>1431</v>
      </c>
      <c r="C1233" s="1">
        <v>361860</v>
      </c>
      <c r="D1233" s="1">
        <v>963</v>
      </c>
      <c r="E1233" s="1">
        <v>165</v>
      </c>
      <c r="F1233" s="1">
        <v>362988</v>
      </c>
      <c r="G1233" s="25">
        <f>IF(A!B1233&gt;0,G1232+A!B1233," ")</f>
        <v>42788</v>
      </c>
      <c r="I1233" s="25">
        <f t="shared" si="34"/>
        <v>10276263</v>
      </c>
      <c r="L1233" s="83">
        <v>79.2</v>
      </c>
      <c r="M1233" s="83">
        <v>2304.1</v>
      </c>
      <c r="N1233" s="87">
        <f t="shared" si="38"/>
        <v>36757.304700428656</v>
      </c>
      <c r="O1233" s="87">
        <v>36757.304700428656</v>
      </c>
      <c r="P1233" s="83">
        <f t="shared" si="33"/>
        <v>81.035985460798358</v>
      </c>
      <c r="Q1233" s="92">
        <f t="shared" si="35"/>
        <v>1053676.6416737773</v>
      </c>
      <c r="R1233" s="99">
        <v>101.26314010498599</v>
      </c>
      <c r="S1233" s="99"/>
      <c r="T1233" s="99"/>
      <c r="U1233" s="99"/>
      <c r="V1233" s="99"/>
      <c r="W1233" s="99"/>
      <c r="X1233" s="85">
        <f>A!N1233-O1233</f>
        <v>0</v>
      </c>
      <c r="Y1233" s="86"/>
      <c r="Z1233" s="50">
        <f t="shared" si="36"/>
        <v>362988</v>
      </c>
      <c r="AA1233" s="50">
        <f t="shared" si="37"/>
        <v>0</v>
      </c>
    </row>
    <row r="1234" spans="1:27" ht="12.5" x14ac:dyDescent="0.25">
      <c r="A1234" s="9">
        <v>43288</v>
      </c>
      <c r="B1234" s="1">
        <v>1950</v>
      </c>
      <c r="C1234" s="1">
        <v>328264</v>
      </c>
      <c r="D1234" s="1">
        <v>976</v>
      </c>
      <c r="E1234" s="1">
        <v>210</v>
      </c>
      <c r="F1234" s="1">
        <v>329450</v>
      </c>
      <c r="G1234" s="25">
        <f>IF(A!B1234&gt;0,G1233+A!B1234," ")</f>
        <v>44738</v>
      </c>
      <c r="I1234" s="25">
        <f t="shared" si="34"/>
        <v>10605713</v>
      </c>
      <c r="L1234" s="83">
        <v>91.5</v>
      </c>
      <c r="M1234" s="83">
        <v>2395.6</v>
      </c>
      <c r="N1234" s="87">
        <f t="shared" si="38"/>
        <v>33245.108824155483</v>
      </c>
      <c r="O1234" s="87">
        <v>33245.108824155483</v>
      </c>
      <c r="P1234" s="83">
        <f t="shared" si="33"/>
        <v>73.292918979598241</v>
      </c>
      <c r="Q1234" s="92">
        <f t="shared" si="35"/>
        <v>1086921.7504979328</v>
      </c>
      <c r="R1234" s="99">
        <v>100.91093891077701</v>
      </c>
      <c r="S1234" s="99"/>
      <c r="T1234" s="99"/>
      <c r="U1234" s="99"/>
      <c r="V1234" s="99"/>
      <c r="W1234" s="99"/>
      <c r="X1234" s="85">
        <f>A!N1234-O1234</f>
        <v>0</v>
      </c>
      <c r="Y1234" s="86"/>
      <c r="Z1234" s="50">
        <f t="shared" si="36"/>
        <v>329450</v>
      </c>
      <c r="AA1234" s="50">
        <f t="shared" si="37"/>
        <v>0</v>
      </c>
    </row>
    <row r="1235" spans="1:27" ht="12.5" x14ac:dyDescent="0.25">
      <c r="A1235" s="9">
        <v>43295</v>
      </c>
      <c r="B1235" s="1">
        <v>1651</v>
      </c>
      <c r="C1235" s="1">
        <v>390695</v>
      </c>
      <c r="D1235" s="1">
        <v>1151</v>
      </c>
      <c r="E1235" s="1">
        <v>203</v>
      </c>
      <c r="F1235" s="1">
        <v>392049</v>
      </c>
      <c r="G1235" s="25">
        <f>IF(A!B1235&gt;0,G1234+A!B1235," ")</f>
        <v>46389</v>
      </c>
      <c r="I1235" s="25">
        <f t="shared" si="34"/>
        <v>10997762</v>
      </c>
      <c r="L1235" s="83">
        <v>86.1</v>
      </c>
      <c r="M1235" s="83">
        <v>2481.6999999999998</v>
      </c>
      <c r="N1235" s="87">
        <f t="shared" si="38"/>
        <v>39562.032689031214</v>
      </c>
      <c r="O1235" s="87">
        <v>39562.032689031214</v>
      </c>
      <c r="P1235" s="83">
        <f t="shared" si="33"/>
        <v>87.219352232607406</v>
      </c>
      <c r="Q1235" s="92">
        <f t="shared" si="35"/>
        <v>1126483.783186964</v>
      </c>
      <c r="R1235" s="99">
        <v>100.91093891077701</v>
      </c>
      <c r="S1235" s="99"/>
      <c r="T1235" s="99"/>
      <c r="U1235" s="99"/>
      <c r="V1235" s="99"/>
      <c r="W1235" s="99"/>
      <c r="X1235" s="85">
        <f>A!N1235-O1235</f>
        <v>0</v>
      </c>
      <c r="Y1235" s="86"/>
      <c r="Z1235" s="50">
        <f t="shared" si="36"/>
        <v>392049</v>
      </c>
      <c r="AA1235" s="50">
        <f t="shared" si="37"/>
        <v>0</v>
      </c>
    </row>
    <row r="1236" spans="1:27" ht="12.5" x14ac:dyDescent="0.25">
      <c r="A1236" s="9">
        <v>43302</v>
      </c>
      <c r="B1236" s="1">
        <v>1520</v>
      </c>
      <c r="C1236" s="1">
        <v>387734</v>
      </c>
      <c r="D1236" s="1">
        <v>908</v>
      </c>
      <c r="E1236" s="1">
        <v>310</v>
      </c>
      <c r="F1236" s="1">
        <v>388952</v>
      </c>
      <c r="G1236" s="25">
        <f>IF(A!B1236&gt;0,G1235+A!B1236," ")</f>
        <v>47909</v>
      </c>
      <c r="I1236" s="25">
        <f t="shared" si="34"/>
        <v>11386714</v>
      </c>
      <c r="L1236" s="83">
        <v>89.7</v>
      </c>
      <c r="M1236" s="83">
        <v>2571.4</v>
      </c>
      <c r="N1236" s="87">
        <f t="shared" si="38"/>
        <v>39249.51151122454</v>
      </c>
      <c r="O1236" s="87">
        <v>39249.51151122454</v>
      </c>
      <c r="P1236" s="83">
        <f t="shared" si="33"/>
        <v>86.530360974207611</v>
      </c>
      <c r="Q1236" s="92">
        <f t="shared" si="35"/>
        <v>1165733.2946981885</v>
      </c>
      <c r="R1236" s="99">
        <v>100.91093891077701</v>
      </c>
      <c r="S1236" s="99"/>
      <c r="T1236" s="99"/>
      <c r="U1236" s="99"/>
      <c r="V1236" s="99"/>
      <c r="W1236" s="99"/>
      <c r="X1236" s="85">
        <f>A!N1236-O1236</f>
        <v>0</v>
      </c>
      <c r="Y1236" s="86"/>
      <c r="Z1236" s="50">
        <f t="shared" si="36"/>
        <v>388952</v>
      </c>
      <c r="AA1236" s="50">
        <f t="shared" si="37"/>
        <v>0</v>
      </c>
    </row>
    <row r="1237" spans="1:27" ht="12.5" x14ac:dyDescent="0.25">
      <c r="A1237" s="9">
        <v>43309</v>
      </c>
      <c r="B1237" s="1">
        <v>1545</v>
      </c>
      <c r="C1237" s="1">
        <v>392616</v>
      </c>
      <c r="D1237" s="1">
        <v>914</v>
      </c>
      <c r="E1237" s="1">
        <v>273</v>
      </c>
      <c r="F1237" s="1">
        <v>393803</v>
      </c>
      <c r="G1237" s="25">
        <f>IF(A!B1237&gt;0,G1236+A!B1237," ")</f>
        <v>49454</v>
      </c>
      <c r="I1237" s="25">
        <f t="shared" si="34"/>
        <v>11780517</v>
      </c>
      <c r="L1237" s="83">
        <v>90.4</v>
      </c>
      <c r="M1237" s="83">
        <v>2661.8</v>
      </c>
      <c r="N1237" s="87">
        <f t="shared" si="38"/>
        <v>39739.030475880718</v>
      </c>
      <c r="O1237" s="87">
        <v>39739.030475880718</v>
      </c>
      <c r="P1237" s="83">
        <f t="shared" si="33"/>
        <v>87.609565557513207</v>
      </c>
      <c r="Q1237" s="92">
        <f t="shared" si="35"/>
        <v>1205472.3251740693</v>
      </c>
      <c r="R1237" s="99">
        <v>100.91093891077701</v>
      </c>
      <c r="S1237" s="99"/>
      <c r="T1237" s="99"/>
      <c r="U1237" s="99"/>
      <c r="V1237" s="99"/>
      <c r="W1237" s="99"/>
      <c r="X1237" s="85">
        <f>A!N1237-O1237</f>
        <v>0</v>
      </c>
      <c r="Y1237" s="86"/>
      <c r="Z1237" s="50">
        <f t="shared" si="36"/>
        <v>393803</v>
      </c>
      <c r="AA1237" s="50">
        <f t="shared" si="37"/>
        <v>0</v>
      </c>
    </row>
    <row r="1238" spans="1:27" ht="12.5" x14ac:dyDescent="0.25">
      <c r="A1238" s="9">
        <v>43316</v>
      </c>
      <c r="B1238" s="1">
        <v>1363</v>
      </c>
      <c r="C1238" s="1">
        <v>374947</v>
      </c>
      <c r="D1238" s="1">
        <v>818</v>
      </c>
      <c r="E1238" s="1">
        <v>214</v>
      </c>
      <c r="F1238" s="1">
        <v>375979</v>
      </c>
      <c r="G1238" s="25">
        <f>IF(A!B1238&gt;0,G1237+A!B1238," ")</f>
        <v>50817</v>
      </c>
      <c r="I1238" s="25">
        <f t="shared" si="34"/>
        <v>12156496</v>
      </c>
      <c r="L1238" s="83">
        <v>81.7</v>
      </c>
      <c r="M1238" s="83">
        <v>2743.6</v>
      </c>
      <c r="N1238" s="87">
        <f t="shared" si="38"/>
        <v>37799.834674927864</v>
      </c>
      <c r="O1238" s="87">
        <v>37799.834674927864</v>
      </c>
      <c r="P1238" s="83">
        <f t="shared" si="33"/>
        <v>83.334370626536014</v>
      </c>
      <c r="Q1238" s="92">
        <f t="shared" si="35"/>
        <v>1243272.1598489971</v>
      </c>
      <c r="R1238" s="99">
        <v>100.537090302724</v>
      </c>
      <c r="S1238" s="99"/>
      <c r="T1238" s="99"/>
      <c r="U1238" s="99"/>
      <c r="V1238" s="99"/>
      <c r="W1238" s="99"/>
      <c r="X1238" s="85">
        <f>A!N1238-O1238</f>
        <v>0</v>
      </c>
      <c r="Y1238" s="86"/>
      <c r="Z1238" s="50">
        <f t="shared" si="36"/>
        <v>375979</v>
      </c>
      <c r="AA1238" s="50">
        <f t="shared" si="37"/>
        <v>0</v>
      </c>
    </row>
    <row r="1239" spans="1:27" ht="12.5" x14ac:dyDescent="0.25">
      <c r="A1239" s="9">
        <v>43323</v>
      </c>
      <c r="B1239" s="1">
        <v>1355</v>
      </c>
      <c r="C1239" s="1">
        <v>359269</v>
      </c>
      <c r="D1239" s="1">
        <v>942</v>
      </c>
      <c r="E1239" s="1">
        <v>154</v>
      </c>
      <c r="F1239" s="1">
        <v>360365</v>
      </c>
      <c r="G1239" s="25">
        <f>IF(A!B1239&gt;0,G1238+A!B1239," ")</f>
        <v>52172</v>
      </c>
      <c r="I1239" s="25">
        <f t="shared" si="34"/>
        <v>12516861</v>
      </c>
      <c r="L1239" s="83">
        <v>80.8</v>
      </c>
      <c r="M1239" s="83">
        <v>2824.4</v>
      </c>
      <c r="N1239" s="87">
        <f t="shared" si="38"/>
        <v>36230.048546941136</v>
      </c>
      <c r="O1239" s="87">
        <v>36230.048546941129</v>
      </c>
      <c r="P1239" s="83">
        <f t="shared" si="33"/>
        <v>79.873584617310144</v>
      </c>
      <c r="Q1239" s="92">
        <f t="shared" si="35"/>
        <v>1279502.2083959382</v>
      </c>
      <c r="R1239" s="99">
        <v>100.537090302724</v>
      </c>
      <c r="S1239" s="99"/>
      <c r="T1239" s="99"/>
      <c r="U1239" s="99"/>
      <c r="V1239" s="99"/>
      <c r="W1239" s="99"/>
      <c r="X1239" s="85">
        <f>A!N1239-O1239</f>
        <v>0</v>
      </c>
      <c r="Y1239" s="86"/>
      <c r="Z1239" s="50">
        <f t="shared" si="36"/>
        <v>360365</v>
      </c>
      <c r="AA1239" s="50">
        <f t="shared" si="37"/>
        <v>0</v>
      </c>
    </row>
    <row r="1240" spans="1:27" ht="12.5" x14ac:dyDescent="0.25">
      <c r="A1240" s="9">
        <v>43330</v>
      </c>
      <c r="B1240" s="1">
        <v>1388</v>
      </c>
      <c r="C1240" s="1">
        <v>397276</v>
      </c>
      <c r="D1240" s="1">
        <v>893</v>
      </c>
      <c r="E1240" s="1">
        <v>212</v>
      </c>
      <c r="F1240" s="1">
        <v>398381</v>
      </c>
      <c r="G1240" s="25">
        <f>IF(A!B1240&gt;0,G1239+A!B1240," ")</f>
        <v>53560</v>
      </c>
      <c r="I1240" s="25">
        <f t="shared" si="34"/>
        <v>12915242</v>
      </c>
      <c r="L1240" s="83">
        <v>90.6</v>
      </c>
      <c r="M1240" s="83">
        <v>2915</v>
      </c>
      <c r="N1240" s="87">
        <f t="shared" si="38"/>
        <v>40052.066571889489</v>
      </c>
      <c r="O1240" s="87">
        <v>40052.066571889489</v>
      </c>
      <c r="P1240" s="83">
        <f t="shared" si="33"/>
        <v>88.299692016229756</v>
      </c>
      <c r="Q1240" s="92">
        <f t="shared" si="35"/>
        <v>1319554.2749678276</v>
      </c>
      <c r="R1240" s="99">
        <v>100.537090302724</v>
      </c>
      <c r="S1240" s="99"/>
      <c r="T1240" s="99"/>
      <c r="U1240" s="99"/>
      <c r="V1240" s="99"/>
      <c r="W1240" s="99"/>
      <c r="X1240" s="85">
        <f>A!N1240-O1240</f>
        <v>0</v>
      </c>
      <c r="Y1240" s="86"/>
      <c r="Z1240" s="50">
        <f t="shared" si="36"/>
        <v>398381</v>
      </c>
      <c r="AA1240" s="50">
        <f t="shared" si="37"/>
        <v>0</v>
      </c>
    </row>
    <row r="1241" spans="1:27" ht="12.5" x14ac:dyDescent="0.25">
      <c r="A1241" s="9">
        <v>43337</v>
      </c>
      <c r="B1241" s="1">
        <v>1630</v>
      </c>
      <c r="C1241" s="1">
        <v>409559</v>
      </c>
      <c r="D1241" s="1">
        <v>1038</v>
      </c>
      <c r="E1241" s="1">
        <v>294</v>
      </c>
      <c r="F1241" s="1">
        <v>410891</v>
      </c>
      <c r="G1241" s="25">
        <f>IF(A!B1241&gt;0,G1240+A!B1241," ")</f>
        <v>55190</v>
      </c>
      <c r="I1241" s="25">
        <f t="shared" si="34"/>
        <v>13326133</v>
      </c>
      <c r="L1241" s="83">
        <v>94.9</v>
      </c>
      <c r="M1241" s="83">
        <v>3009.8</v>
      </c>
      <c r="N1241" s="87">
        <f t="shared" si="38"/>
        <v>41309.785571576569</v>
      </c>
      <c r="O1241" s="87">
        <v>41309.785571576569</v>
      </c>
      <c r="P1241" s="83">
        <f t="shared" ref="P1241:P1304" si="39">(O1241*2204.62262185)/1000000</f>
        <v>91.072487774870439</v>
      </c>
      <c r="Q1241" s="92">
        <f t="shared" si="35"/>
        <v>1360864.0605394042</v>
      </c>
      <c r="R1241" s="99">
        <v>100.537090302724</v>
      </c>
      <c r="S1241" s="99"/>
      <c r="T1241" s="99"/>
      <c r="U1241" s="99"/>
      <c r="V1241" s="99"/>
      <c r="W1241" s="99"/>
      <c r="X1241" s="85">
        <f>A!N1241-O1241</f>
        <v>0</v>
      </c>
      <c r="Y1241" s="86"/>
      <c r="Z1241" s="50">
        <f t="shared" si="36"/>
        <v>410891</v>
      </c>
      <c r="AA1241" s="50">
        <f t="shared" si="37"/>
        <v>0</v>
      </c>
    </row>
    <row r="1242" spans="1:27" ht="12.5" x14ac:dyDescent="0.25">
      <c r="A1242" s="9">
        <v>43344</v>
      </c>
      <c r="B1242" s="1">
        <v>1681</v>
      </c>
      <c r="C1242" s="1">
        <v>396141</v>
      </c>
      <c r="D1242" s="1">
        <v>1159</v>
      </c>
      <c r="E1242" s="1">
        <v>239</v>
      </c>
      <c r="F1242" s="1">
        <v>397539</v>
      </c>
      <c r="G1242" s="25">
        <f>IF(A!B1242&gt;0,G1241+A!B1242," ")</f>
        <v>56871</v>
      </c>
      <c r="I1242" s="25">
        <f t="shared" si="34"/>
        <v>13723672</v>
      </c>
      <c r="L1242" s="83">
        <v>98.5</v>
      </c>
      <c r="M1242" s="83">
        <v>3108.3</v>
      </c>
      <c r="N1242" s="87">
        <f t="shared" si="38"/>
        <v>40275.036054453325</v>
      </c>
      <c r="O1242" s="87">
        <v>40275.036054453318</v>
      </c>
      <c r="P1242" s="83">
        <f t="shared" si="39"/>
        <v>88.791255581472157</v>
      </c>
      <c r="Q1242" s="92">
        <f t="shared" si="35"/>
        <v>1401139.0965938575</v>
      </c>
      <c r="R1242" s="99">
        <v>101.31090548211201</v>
      </c>
      <c r="S1242" s="99"/>
      <c r="T1242" s="99"/>
      <c r="U1242" s="99"/>
      <c r="V1242" s="99"/>
      <c r="W1242" s="99"/>
      <c r="X1242" s="85">
        <f>A!N1242-O1242</f>
        <v>0</v>
      </c>
      <c r="Y1242" s="86"/>
      <c r="Z1242" s="50">
        <f t="shared" si="36"/>
        <v>397539</v>
      </c>
      <c r="AA1242" s="50">
        <f t="shared" si="37"/>
        <v>0</v>
      </c>
    </row>
    <row r="1243" spans="1:27" ht="12.5" x14ac:dyDescent="0.25">
      <c r="A1243" s="9">
        <v>43351</v>
      </c>
      <c r="B1243" s="1">
        <v>1352</v>
      </c>
      <c r="C1243" s="1">
        <v>343865</v>
      </c>
      <c r="D1243" s="1">
        <v>862</v>
      </c>
      <c r="E1243" s="1">
        <v>223</v>
      </c>
      <c r="F1243" s="1">
        <v>344950</v>
      </c>
      <c r="G1243" s="25">
        <f>IF(A!B1243&gt;0,G1242+A!B1243," ")</f>
        <v>58223</v>
      </c>
      <c r="I1243" s="25">
        <f t="shared" si="34"/>
        <v>14068622</v>
      </c>
      <c r="L1243" s="83">
        <v>75.3</v>
      </c>
      <c r="M1243" s="83">
        <v>3183.6</v>
      </c>
      <c r="N1243" s="87">
        <f t="shared" si="38"/>
        <v>34947.196846054532</v>
      </c>
      <c r="O1243" s="87">
        <v>34947.196846054539</v>
      </c>
      <c r="P1243" s="83">
        <f t="shared" si="39"/>
        <v>77.045380737056803</v>
      </c>
      <c r="Q1243" s="92">
        <f t="shared" si="35"/>
        <v>1436086.2934399121</v>
      </c>
      <c r="R1243" s="99">
        <v>101.31090548211201</v>
      </c>
      <c r="S1243" s="99"/>
      <c r="T1243" s="99"/>
      <c r="U1243" s="99"/>
      <c r="V1243" s="99"/>
      <c r="W1243" s="99"/>
      <c r="X1243" s="85">
        <f>A!N1243-O1243</f>
        <v>0</v>
      </c>
      <c r="Y1243" s="86"/>
      <c r="Z1243" s="50">
        <f t="shared" si="36"/>
        <v>344950</v>
      </c>
      <c r="AA1243" s="50">
        <f t="shared" si="37"/>
        <v>0</v>
      </c>
    </row>
    <row r="1244" spans="1:27" ht="12.5" x14ac:dyDescent="0.25">
      <c r="A1244" s="9">
        <v>43358</v>
      </c>
      <c r="B1244" s="1">
        <v>1637</v>
      </c>
      <c r="C1244" s="1">
        <v>417110</v>
      </c>
      <c r="D1244" s="1">
        <v>1104</v>
      </c>
      <c r="E1244" s="1">
        <v>269</v>
      </c>
      <c r="F1244" s="1">
        <v>418483</v>
      </c>
      <c r="G1244" s="25">
        <f>IF(A!B1244&gt;0,G1243+A!B1244," ")</f>
        <v>59860</v>
      </c>
      <c r="I1244" s="25">
        <f t="shared" si="34"/>
        <v>14487105</v>
      </c>
      <c r="L1244" s="83">
        <v>92.2</v>
      </c>
      <c r="M1244" s="83">
        <v>3275.8</v>
      </c>
      <c r="N1244" s="87">
        <f t="shared" si="38"/>
        <v>42396.891658870678</v>
      </c>
      <c r="O1244" s="87">
        <v>42396.891658870678</v>
      </c>
      <c r="P1244" s="83">
        <f t="shared" si="39"/>
        <v>93.469146447269878</v>
      </c>
      <c r="Q1244" s="92">
        <f t="shared" si="35"/>
        <v>1478483.1850987829</v>
      </c>
      <c r="R1244" s="99">
        <v>101.31090548211201</v>
      </c>
      <c r="S1244" s="99"/>
      <c r="T1244" s="99"/>
      <c r="U1244" s="99"/>
      <c r="V1244" s="99"/>
      <c r="W1244" s="99"/>
      <c r="X1244" s="85">
        <f>A!N1244-O1244</f>
        <v>0</v>
      </c>
      <c r="Y1244" s="86"/>
      <c r="Z1244" s="50">
        <f t="shared" si="36"/>
        <v>418483</v>
      </c>
      <c r="AA1244" s="50">
        <f t="shared" si="37"/>
        <v>0</v>
      </c>
    </row>
    <row r="1245" spans="1:27" ht="12.5" x14ac:dyDescent="0.25">
      <c r="A1245" s="9">
        <v>43365</v>
      </c>
      <c r="B1245" s="1">
        <v>1629</v>
      </c>
      <c r="C1245" s="1">
        <v>412492</v>
      </c>
      <c r="D1245" s="1">
        <v>1063</v>
      </c>
      <c r="E1245" s="1">
        <v>308</v>
      </c>
      <c r="F1245" s="1">
        <v>413863</v>
      </c>
      <c r="G1245" s="25">
        <f>IF(A!B1245&gt;0,G1244+A!B1245," ")</f>
        <v>61489</v>
      </c>
      <c r="I1245" s="25">
        <f t="shared" si="34"/>
        <v>14900968</v>
      </c>
      <c r="L1245" s="83">
        <v>82.2</v>
      </c>
      <c r="M1245" s="83">
        <v>3357.9</v>
      </c>
      <c r="N1245" s="87">
        <f t="shared" si="38"/>
        <v>41928.835275543322</v>
      </c>
      <c r="O1245" s="87">
        <v>41928.835275543315</v>
      </c>
      <c r="P1245" s="83">
        <f t="shared" si="39"/>
        <v>92.437258756285075</v>
      </c>
      <c r="Q1245" s="92">
        <f t="shared" si="35"/>
        <v>1520412.0203743263</v>
      </c>
      <c r="R1245" s="99">
        <v>101.31090548211201</v>
      </c>
      <c r="S1245" s="99"/>
      <c r="T1245" s="99"/>
      <c r="U1245" s="99"/>
      <c r="V1245" s="99"/>
      <c r="W1245" s="99"/>
      <c r="X1245" s="85">
        <f>A!N1245-O1245</f>
        <v>0</v>
      </c>
      <c r="Y1245" s="86"/>
      <c r="Z1245" s="50">
        <f t="shared" si="36"/>
        <v>413863</v>
      </c>
      <c r="AA1245" s="50">
        <f t="shared" si="37"/>
        <v>0</v>
      </c>
    </row>
    <row r="1246" spans="1:27" ht="12.5" x14ac:dyDescent="0.25">
      <c r="A1246" s="9">
        <v>43372</v>
      </c>
      <c r="B1246" s="1">
        <v>1646</v>
      </c>
      <c r="C1246" s="1">
        <v>417362</v>
      </c>
      <c r="D1246" s="1">
        <v>1038</v>
      </c>
      <c r="E1246" s="1">
        <v>324</v>
      </c>
      <c r="F1246" s="1">
        <v>418724</v>
      </c>
      <c r="G1246" s="25">
        <f>IF(A!B1246&gt;0,G1245+A!B1246," ")</f>
        <v>63135</v>
      </c>
      <c r="I1246" s="25">
        <f t="shared" si="34"/>
        <v>15319692</v>
      </c>
      <c r="L1246" s="83">
        <v>91.1</v>
      </c>
      <c r="M1246" s="83">
        <v>3491.5</v>
      </c>
      <c r="N1246" s="87">
        <f t="shared" si="38"/>
        <v>42421.307587091869</v>
      </c>
      <c r="O1246" s="87">
        <v>42421.307587091869</v>
      </c>
      <c r="P1246" s="83">
        <f t="shared" si="39"/>
        <v>93.522974354959771</v>
      </c>
      <c r="Q1246" s="92">
        <f t="shared" si="35"/>
        <v>1562833.3279614181</v>
      </c>
      <c r="R1246" s="99">
        <v>101.31090548211201</v>
      </c>
      <c r="S1246" s="99"/>
      <c r="T1246" s="99"/>
      <c r="U1246" s="99"/>
      <c r="V1246" s="99"/>
      <c r="W1246" s="99"/>
      <c r="X1246" s="85">
        <f>A!N1246-O1246</f>
        <v>0</v>
      </c>
      <c r="Y1246" s="86"/>
      <c r="Z1246" s="50">
        <f t="shared" si="36"/>
        <v>418724</v>
      </c>
      <c r="AA1246" s="50">
        <f t="shared" si="37"/>
        <v>0</v>
      </c>
    </row>
    <row r="1247" spans="1:27" ht="12.5" x14ac:dyDescent="0.25">
      <c r="A1247" s="9">
        <v>43379</v>
      </c>
      <c r="B1247" s="1">
        <v>1541</v>
      </c>
      <c r="C1247" s="1">
        <v>408622</v>
      </c>
      <c r="D1247" s="1">
        <v>1007</v>
      </c>
      <c r="E1247" s="1">
        <v>198</v>
      </c>
      <c r="F1247" s="1">
        <v>409827</v>
      </c>
      <c r="G1247" s="25">
        <f>IF(A!B1247&gt;0,G1246+A!B1247," ")</f>
        <v>64676</v>
      </c>
      <c r="I1247" s="25">
        <f t="shared" si="34"/>
        <v>15729519</v>
      </c>
      <c r="L1247" s="83">
        <v>90.7</v>
      </c>
      <c r="M1247" s="83">
        <v>3539.7</v>
      </c>
      <c r="N1247" s="87">
        <f t="shared" si="38"/>
        <v>42006.277890904159</v>
      </c>
      <c r="O1247" s="87">
        <v>42006.277890904159</v>
      </c>
      <c r="P1247" s="83">
        <f t="shared" si="39"/>
        <v>92.607990498004824</v>
      </c>
      <c r="Q1247" s="92">
        <f t="shared" si="35"/>
        <v>1604839.6058523222</v>
      </c>
      <c r="R1247" s="99">
        <v>102.497585300393</v>
      </c>
      <c r="S1247" s="99"/>
      <c r="T1247" s="99"/>
      <c r="U1247" s="99"/>
      <c r="V1247" s="99"/>
      <c r="W1247" s="99"/>
      <c r="X1247" s="85">
        <f>A!N1247-O1247</f>
        <v>0</v>
      </c>
      <c r="Y1247" s="86"/>
      <c r="Z1247" s="50">
        <f t="shared" si="36"/>
        <v>409827</v>
      </c>
      <c r="AA1247" s="50">
        <f t="shared" si="37"/>
        <v>0</v>
      </c>
    </row>
    <row r="1248" spans="1:27" ht="12.5" x14ac:dyDescent="0.25">
      <c r="A1248" s="9">
        <v>43386</v>
      </c>
      <c r="B1248" s="1">
        <v>1560</v>
      </c>
      <c r="C1248" s="1">
        <v>342147</v>
      </c>
      <c r="D1248" s="1">
        <v>961</v>
      </c>
      <c r="E1248" s="1">
        <v>278</v>
      </c>
      <c r="F1248" s="1">
        <v>343386</v>
      </c>
      <c r="G1248" s="25">
        <f>IF(A!B1248&gt;0,G1247+A!B1248," ")</f>
        <v>66236</v>
      </c>
      <c r="I1248" s="25">
        <f t="shared" si="34"/>
        <v>16072905</v>
      </c>
      <c r="L1248" s="83">
        <v>79.8</v>
      </c>
      <c r="M1248" s="83">
        <v>3619.5</v>
      </c>
      <c r="N1248" s="87">
        <f t="shared" si="38"/>
        <v>35196.23582596075</v>
      </c>
      <c r="O1248" s="87">
        <v>35196.23582596075</v>
      </c>
      <c r="P1248" s="83">
        <f t="shared" si="39"/>
        <v>77.594417705880488</v>
      </c>
      <c r="Q1248" s="92">
        <f t="shared" si="35"/>
        <v>1640035.8416782829</v>
      </c>
      <c r="R1248" s="99">
        <v>102.497585300393</v>
      </c>
      <c r="S1248" s="99"/>
      <c r="T1248" s="99"/>
      <c r="U1248" s="99"/>
      <c r="V1248" s="99"/>
      <c r="W1248" s="99"/>
      <c r="X1248" s="85">
        <f>A!N1248-O1248</f>
        <v>0</v>
      </c>
      <c r="Y1248" s="86"/>
      <c r="Z1248" s="50">
        <f t="shared" si="36"/>
        <v>343386</v>
      </c>
      <c r="AA1248" s="50">
        <f t="shared" si="37"/>
        <v>0</v>
      </c>
    </row>
    <row r="1249" spans="1:27" ht="12.5" x14ac:dyDescent="0.25">
      <c r="A1249" s="9">
        <v>43393</v>
      </c>
      <c r="B1249" s="1">
        <v>1782</v>
      </c>
      <c r="C1249" s="1">
        <v>412918</v>
      </c>
      <c r="D1249" s="1">
        <v>1119</v>
      </c>
      <c r="E1249" s="1">
        <v>268</v>
      </c>
      <c r="F1249" s="1">
        <v>414305</v>
      </c>
      <c r="G1249" s="25">
        <f>IF(A!B1249&gt;0,G1248+A!B1249," ")</f>
        <v>68018</v>
      </c>
      <c r="I1249" s="25">
        <f t="shared" si="34"/>
        <v>16487210</v>
      </c>
      <c r="L1249" s="83">
        <v>95.5</v>
      </c>
      <c r="M1249" s="83">
        <v>3715.1</v>
      </c>
      <c r="N1249" s="87">
        <f t="shared" si="38"/>
        <v>42465.262077879321</v>
      </c>
      <c r="O1249" s="87">
        <v>42465.262077879328</v>
      </c>
      <c r="P1249" s="83">
        <f t="shared" si="39"/>
        <v>93.619877419681714</v>
      </c>
      <c r="Q1249" s="92">
        <f t="shared" si="35"/>
        <v>1682501.1037561623</v>
      </c>
      <c r="R1249" s="99">
        <v>102.497585300393</v>
      </c>
      <c r="S1249" s="99"/>
      <c r="T1249" s="99"/>
      <c r="U1249" s="99"/>
      <c r="V1249" s="99"/>
      <c r="W1249" s="99"/>
      <c r="X1249" s="85">
        <f>A!N1249-O1249</f>
        <v>0</v>
      </c>
      <c r="Y1249" s="86"/>
      <c r="Z1249" s="50">
        <f t="shared" si="36"/>
        <v>414305</v>
      </c>
      <c r="AA1249" s="50">
        <f t="shared" si="37"/>
        <v>0</v>
      </c>
    </row>
    <row r="1250" spans="1:27" ht="12.5" x14ac:dyDescent="0.25">
      <c r="A1250" s="9">
        <v>43400</v>
      </c>
      <c r="B1250" s="1">
        <v>2044</v>
      </c>
      <c r="C1250" s="1">
        <v>432472</v>
      </c>
      <c r="D1250" s="1">
        <v>1247</v>
      </c>
      <c r="E1250" s="1">
        <v>278</v>
      </c>
      <c r="F1250" s="1">
        <v>433997</v>
      </c>
      <c r="G1250" s="25">
        <f>IF(A!B1250&gt;0,G1249+A!B1250," ")</f>
        <v>70062</v>
      </c>
      <c r="I1250" s="25">
        <f t="shared" si="34"/>
        <v>16921207</v>
      </c>
      <c r="L1250" s="83">
        <v>97.3</v>
      </c>
      <c r="M1250" s="83">
        <v>3812.4</v>
      </c>
      <c r="N1250" s="87">
        <f t="shared" si="38"/>
        <v>44483.644527614662</v>
      </c>
      <c r="O1250" s="87">
        <v>44483.644527614662</v>
      </c>
      <c r="P1250" s="83">
        <f t="shared" si="39"/>
        <v>98.069649027913243</v>
      </c>
      <c r="Q1250" s="92">
        <f t="shared" si="35"/>
        <v>1726984.7482837769</v>
      </c>
      <c r="R1250" s="99">
        <v>102.497585300393</v>
      </c>
      <c r="S1250" s="99"/>
      <c r="T1250" s="99"/>
      <c r="U1250" s="99"/>
      <c r="V1250" s="99"/>
      <c r="W1250" s="99"/>
      <c r="X1250" s="85">
        <f>A!N1250-O1250</f>
        <v>0</v>
      </c>
      <c r="Y1250" s="86"/>
      <c r="Z1250" s="50">
        <f t="shared" si="36"/>
        <v>433997</v>
      </c>
      <c r="AA1250" s="50">
        <f t="shared" si="37"/>
        <v>0</v>
      </c>
    </row>
    <row r="1251" spans="1:27" ht="12.5" x14ac:dyDescent="0.25">
      <c r="A1251" s="9">
        <v>43407</v>
      </c>
      <c r="B1251" s="1">
        <v>1957</v>
      </c>
      <c r="C1251" s="1">
        <v>428643</v>
      </c>
      <c r="D1251" s="1">
        <v>1220</v>
      </c>
      <c r="E1251" s="1">
        <v>327</v>
      </c>
      <c r="F1251" s="1">
        <v>430190</v>
      </c>
      <c r="G1251" s="25">
        <f>IF(A!B1251&gt;0,G1250+A!B1251," ")</f>
        <v>72019</v>
      </c>
      <c r="I1251" s="25">
        <f t="shared" si="34"/>
        <v>17351397</v>
      </c>
      <c r="L1251" s="83">
        <v>96.8</v>
      </c>
      <c r="M1251" s="83">
        <v>3909.2</v>
      </c>
      <c r="N1251" s="87">
        <f t="shared" si="38"/>
        <v>44637.970234388747</v>
      </c>
      <c r="O1251" s="87">
        <v>44637.970234388747</v>
      </c>
      <c r="P1251" s="83">
        <f t="shared" si="39"/>
        <v>98.409878972200374</v>
      </c>
      <c r="Q1251" s="92">
        <f t="shared" si="35"/>
        <v>1771622.7185181656</v>
      </c>
      <c r="R1251" s="99">
        <v>103.76338416604</v>
      </c>
      <c r="S1251" s="99"/>
      <c r="T1251" s="99"/>
      <c r="U1251" s="99"/>
      <c r="V1251" s="99"/>
      <c r="W1251" s="99"/>
      <c r="X1251" s="85">
        <f>A!N1251-O1251</f>
        <v>0</v>
      </c>
      <c r="Y1251" s="86"/>
      <c r="Z1251" s="50">
        <f t="shared" si="36"/>
        <v>430190</v>
      </c>
      <c r="AA1251" s="50">
        <f t="shared" si="37"/>
        <v>0</v>
      </c>
    </row>
    <row r="1252" spans="1:27" ht="12.5" x14ac:dyDescent="0.25">
      <c r="A1252" s="9">
        <v>43414</v>
      </c>
      <c r="B1252" s="1">
        <v>1685</v>
      </c>
      <c r="C1252" s="1">
        <v>419500</v>
      </c>
      <c r="D1252" s="1">
        <v>1043</v>
      </c>
      <c r="E1252" s="1">
        <v>293</v>
      </c>
      <c r="F1252" s="1">
        <v>420836</v>
      </c>
      <c r="G1252" s="25">
        <f>IF(A!B1252&gt;0,G1251+A!B1252," ")</f>
        <v>73704</v>
      </c>
      <c r="I1252" s="25">
        <f t="shared" si="34"/>
        <v>17772233</v>
      </c>
      <c r="L1252" s="83">
        <v>94.9</v>
      </c>
      <c r="M1252" s="83">
        <v>4004.1</v>
      </c>
      <c r="N1252" s="87">
        <f t="shared" si="38"/>
        <v>43667.367538899613</v>
      </c>
      <c r="O1252" s="87">
        <v>43667.367538899605</v>
      </c>
      <c r="P1252" s="83">
        <f t="shared" si="39"/>
        <v>96.270066312896432</v>
      </c>
      <c r="Q1252" s="92">
        <f t="shared" si="35"/>
        <v>1815290.0860570653</v>
      </c>
      <c r="R1252" s="99">
        <v>103.76338416604</v>
      </c>
      <c r="S1252" s="99"/>
      <c r="T1252" s="99"/>
      <c r="U1252" s="99"/>
      <c r="V1252" s="99"/>
      <c r="W1252" s="99"/>
      <c r="X1252" s="85">
        <f>A!N1252-O1252</f>
        <v>0</v>
      </c>
      <c r="Y1252" s="86"/>
      <c r="Z1252" s="50">
        <f t="shared" si="36"/>
        <v>420836</v>
      </c>
      <c r="AA1252" s="50">
        <f t="shared" si="37"/>
        <v>0</v>
      </c>
    </row>
    <row r="1253" spans="1:27" ht="12.5" x14ac:dyDescent="0.25">
      <c r="A1253" s="9">
        <v>43421</v>
      </c>
      <c r="B1253" s="1">
        <v>1595</v>
      </c>
      <c r="C1253" s="1">
        <v>416115</v>
      </c>
      <c r="D1253" s="1">
        <v>990</v>
      </c>
      <c r="E1253" s="1">
        <v>223</v>
      </c>
      <c r="F1253" s="1">
        <v>417328</v>
      </c>
      <c r="G1253" s="25">
        <f>IF(A!B1253&gt;0,G1252+A!B1253," ")</f>
        <v>75299</v>
      </c>
      <c r="I1253" s="25">
        <f t="shared" si="34"/>
        <v>18189561</v>
      </c>
      <c r="L1253" s="83">
        <v>96.6</v>
      </c>
      <c r="M1253" s="83">
        <v>4100.7</v>
      </c>
      <c r="N1253" s="87">
        <f t="shared" si="38"/>
        <v>43303.365587245135</v>
      </c>
      <c r="O1253" s="87">
        <v>43303.365587245142</v>
      </c>
      <c r="P1253" s="83">
        <f t="shared" si="39"/>
        <v>95.467579375881442</v>
      </c>
      <c r="Q1253" s="92">
        <f t="shared" si="35"/>
        <v>1858593.4516443105</v>
      </c>
      <c r="R1253" s="99">
        <v>103.76338416604</v>
      </c>
      <c r="S1253" s="99"/>
      <c r="T1253" s="99"/>
      <c r="U1253" s="99"/>
      <c r="V1253" s="99"/>
      <c r="W1253" s="99"/>
      <c r="X1253" s="85">
        <f>A!N1253-O1253</f>
        <v>0</v>
      </c>
      <c r="Y1253" s="86"/>
      <c r="Z1253" s="50">
        <f t="shared" si="36"/>
        <v>417328</v>
      </c>
      <c r="AA1253" s="50">
        <f t="shared" si="37"/>
        <v>0</v>
      </c>
    </row>
    <row r="1254" spans="1:27" ht="12.5" x14ac:dyDescent="0.25">
      <c r="A1254" s="9">
        <v>43428</v>
      </c>
      <c r="B1254" s="1">
        <v>1629</v>
      </c>
      <c r="C1254" s="1">
        <v>428871</v>
      </c>
      <c r="D1254" s="1">
        <v>1007</v>
      </c>
      <c r="E1254" s="1">
        <v>220</v>
      </c>
      <c r="F1254" s="1">
        <v>430098</v>
      </c>
      <c r="G1254" s="25">
        <f>IF(A!B1254&gt;0,G1253+A!B1254," ")</f>
        <v>76928</v>
      </c>
      <c r="I1254" s="25">
        <f t="shared" si="34"/>
        <v>18619659</v>
      </c>
      <c r="L1254" s="83">
        <v>97.7</v>
      </c>
      <c r="M1254" s="83">
        <v>4198.3999999999996</v>
      </c>
      <c r="N1254" s="87">
        <f t="shared" si="38"/>
        <v>44628.424003045475</v>
      </c>
      <c r="O1254" s="87">
        <v>44628.424003045468</v>
      </c>
      <c r="P1254" s="83">
        <f t="shared" si="39"/>
        <v>98.388833134627575</v>
      </c>
      <c r="Q1254" s="92">
        <f t="shared" si="35"/>
        <v>1903221.875647356</v>
      </c>
      <c r="R1254" s="99">
        <v>103.76338416604</v>
      </c>
      <c r="S1254" s="99"/>
      <c r="T1254" s="99"/>
      <c r="U1254" s="99"/>
      <c r="V1254" s="99"/>
      <c r="W1254" s="99"/>
      <c r="X1254" s="85">
        <f>A!N1254-O1254</f>
        <v>0</v>
      </c>
      <c r="Y1254" s="86"/>
      <c r="Z1254" s="50">
        <f t="shared" si="36"/>
        <v>430098</v>
      </c>
      <c r="AA1254" s="50">
        <f t="shared" si="37"/>
        <v>0</v>
      </c>
    </row>
    <row r="1255" spans="1:27" ht="12.5" x14ac:dyDescent="0.25">
      <c r="A1255" s="9">
        <v>43435</v>
      </c>
      <c r="B1255" s="1">
        <v>1644</v>
      </c>
      <c r="C1255" s="1">
        <v>432814</v>
      </c>
      <c r="D1255" s="1">
        <v>922</v>
      </c>
      <c r="E1255" s="1">
        <v>384</v>
      </c>
      <c r="F1255" s="1">
        <v>434120</v>
      </c>
      <c r="G1255" s="25">
        <f>IF(A!B1255&gt;0,G1254+A!B1255," ")</f>
        <v>78572</v>
      </c>
      <c r="I1255" s="25">
        <f t="shared" si="34"/>
        <v>19053779</v>
      </c>
      <c r="L1255" s="83">
        <v>98</v>
      </c>
      <c r="M1255" s="83">
        <v>4296.3999999999996</v>
      </c>
      <c r="N1255" s="87">
        <f t="shared" si="38"/>
        <v>44670.948000000004</v>
      </c>
      <c r="O1255" s="87">
        <v>44670.947999999997</v>
      </c>
      <c r="P1255" s="83">
        <f t="shared" si="39"/>
        <v>98.482582500285019</v>
      </c>
      <c r="Q1255" s="92">
        <f t="shared" si="35"/>
        <v>1947892.8236473561</v>
      </c>
      <c r="R1255" s="99">
        <v>102.9</v>
      </c>
      <c r="S1255" s="99"/>
      <c r="T1255" s="99"/>
      <c r="U1255" s="99"/>
      <c r="V1255" s="99"/>
      <c r="W1255" s="99"/>
      <c r="X1255" s="85">
        <f>A!N1255-O1255</f>
        <v>0</v>
      </c>
      <c r="Y1255" s="86"/>
      <c r="Z1255" s="50">
        <f t="shared" si="36"/>
        <v>434120</v>
      </c>
      <c r="AA1255" s="50">
        <f t="shared" si="37"/>
        <v>0</v>
      </c>
    </row>
    <row r="1256" spans="1:27" ht="12.5" x14ac:dyDescent="0.25">
      <c r="A1256" s="9">
        <v>43442</v>
      </c>
      <c r="B1256" s="1">
        <v>1947</v>
      </c>
      <c r="C1256" s="1">
        <v>429550</v>
      </c>
      <c r="D1256" s="1">
        <v>1282</v>
      </c>
      <c r="E1256" s="1">
        <v>343</v>
      </c>
      <c r="F1256" s="1">
        <v>431175</v>
      </c>
      <c r="G1256" s="25">
        <f>IF(A!B1256&gt;0,G1255+A!B1256," ")</f>
        <v>80519</v>
      </c>
      <c r="I1256" s="25">
        <f t="shared" si="34"/>
        <v>19484954</v>
      </c>
      <c r="L1256" s="83">
        <v>99.3</v>
      </c>
      <c r="M1256" s="83">
        <v>4395.7</v>
      </c>
      <c r="N1256" s="87">
        <f t="shared" si="38"/>
        <v>44367.907500000001</v>
      </c>
      <c r="O1256" s="87">
        <v>44367.907500000001</v>
      </c>
      <c r="P1256" s="83">
        <f t="shared" si="39"/>
        <v>97.814492558648283</v>
      </c>
      <c r="Q1256" s="92">
        <f t="shared" si="35"/>
        <v>1992260.7311473561</v>
      </c>
      <c r="R1256" s="99">
        <v>102.9</v>
      </c>
      <c r="S1256" s="99"/>
      <c r="T1256" s="99"/>
      <c r="U1256" s="99"/>
      <c r="V1256" s="99"/>
      <c r="W1256" s="99"/>
      <c r="X1256" s="85">
        <f>A!N1256-O1256</f>
        <v>0</v>
      </c>
      <c r="Y1256" s="86"/>
      <c r="Z1256" s="50">
        <f t="shared" si="36"/>
        <v>431175</v>
      </c>
      <c r="AA1256" s="50">
        <f t="shared" si="37"/>
        <v>0</v>
      </c>
    </row>
    <row r="1257" spans="1:27" ht="12.5" x14ac:dyDescent="0.25">
      <c r="A1257" s="9">
        <v>43449</v>
      </c>
      <c r="B1257" s="1">
        <v>1694</v>
      </c>
      <c r="C1257" s="1">
        <v>436639</v>
      </c>
      <c r="D1257" s="1">
        <v>1124</v>
      </c>
      <c r="E1257" s="1">
        <v>344</v>
      </c>
      <c r="F1257" s="1">
        <v>438107</v>
      </c>
      <c r="G1257" s="25">
        <f>IF(A!B1257&gt;0,G1256+A!B1257," ")</f>
        <v>82213</v>
      </c>
      <c r="I1257" s="25">
        <f t="shared" si="34"/>
        <v>19923061</v>
      </c>
      <c r="L1257" s="83">
        <v>99.3</v>
      </c>
      <c r="M1257" s="83">
        <v>4495</v>
      </c>
      <c r="N1257" s="87">
        <f t="shared" si="38"/>
        <v>45081.210300000006</v>
      </c>
      <c r="O1257" s="87">
        <v>45081.210300000006</v>
      </c>
      <c r="P1257" s="83">
        <f t="shared" si="39"/>
        <v>99.387056047757241</v>
      </c>
      <c r="Q1257" s="92">
        <f t="shared" si="35"/>
        <v>2037341.941447356</v>
      </c>
      <c r="R1257" s="99">
        <v>102.9</v>
      </c>
      <c r="S1257" s="99"/>
      <c r="T1257" s="99"/>
      <c r="U1257" s="99"/>
      <c r="V1257" s="99"/>
      <c r="W1257" s="99"/>
      <c r="X1257" s="85">
        <f>A!N1257-O1257</f>
        <v>0</v>
      </c>
      <c r="Y1257" s="86"/>
      <c r="Z1257" s="50">
        <f t="shared" si="36"/>
        <v>438107</v>
      </c>
      <c r="AA1257" s="50">
        <f t="shared" si="37"/>
        <v>0</v>
      </c>
    </row>
    <row r="1258" spans="1:27" ht="12.5" x14ac:dyDescent="0.25">
      <c r="A1258" s="9">
        <v>43456</v>
      </c>
      <c r="B1258" s="1">
        <v>1852</v>
      </c>
      <c r="C1258" s="1">
        <v>427859</v>
      </c>
      <c r="D1258" s="1">
        <v>1319</v>
      </c>
      <c r="E1258" s="1">
        <v>348</v>
      </c>
      <c r="F1258" s="1">
        <v>429526</v>
      </c>
      <c r="G1258" s="25">
        <f>IF(A!B1258&gt;0,G1257+A!B1258," ")</f>
        <v>84065</v>
      </c>
      <c r="I1258" s="25">
        <f t="shared" si="34"/>
        <v>20352587</v>
      </c>
      <c r="L1258" s="83"/>
      <c r="M1258" s="83"/>
      <c r="N1258" s="87">
        <f t="shared" si="38"/>
        <v>44198.225400000003</v>
      </c>
      <c r="O1258" s="87">
        <v>44198.225400000003</v>
      </c>
      <c r="P1258" s="83">
        <f t="shared" si="39"/>
        <v>97.440407562465282</v>
      </c>
      <c r="Q1258" s="92">
        <f t="shared" si="35"/>
        <v>2081540.1668473561</v>
      </c>
      <c r="R1258" s="99">
        <v>102.9</v>
      </c>
      <c r="S1258" s="99"/>
      <c r="T1258" s="99"/>
      <c r="U1258" s="99"/>
      <c r="V1258" s="99"/>
      <c r="W1258" s="99"/>
      <c r="X1258" s="85">
        <f>A!N1258-O1258</f>
        <v>0</v>
      </c>
      <c r="Y1258" s="86"/>
      <c r="Z1258" s="50">
        <f t="shared" si="36"/>
        <v>429526</v>
      </c>
      <c r="AA1258" s="50">
        <f t="shared" si="37"/>
        <v>0</v>
      </c>
    </row>
    <row r="1259" spans="1:27" ht="12.5" x14ac:dyDescent="0.25">
      <c r="A1259" s="9">
        <v>43463</v>
      </c>
      <c r="B1259" s="1">
        <v>825</v>
      </c>
      <c r="C1259" s="1">
        <v>199633</v>
      </c>
      <c r="D1259" s="1">
        <v>599</v>
      </c>
      <c r="E1259" s="1">
        <v>93</v>
      </c>
      <c r="F1259" s="1">
        <v>200325</v>
      </c>
      <c r="G1259" s="25">
        <f>IF(A!B1259&gt;0,G1258+A!B1259," ")</f>
        <v>84890</v>
      </c>
      <c r="I1259" s="25">
        <f t="shared" si="34"/>
        <v>20552912</v>
      </c>
      <c r="L1259" s="83"/>
      <c r="M1259" s="83"/>
      <c r="N1259" s="87">
        <f t="shared" si="38"/>
        <v>20613.442500000001</v>
      </c>
      <c r="O1259" s="87">
        <v>20613.442500000001</v>
      </c>
      <c r="P1259" s="83">
        <f t="shared" si="39"/>
        <v>45.444861649704222</v>
      </c>
      <c r="Q1259" s="92">
        <f t="shared" si="35"/>
        <v>2102153.609347356</v>
      </c>
      <c r="R1259" s="99">
        <v>102.9</v>
      </c>
      <c r="S1259" s="99"/>
      <c r="T1259" s="99"/>
      <c r="U1259" s="99"/>
      <c r="V1259" s="99"/>
      <c r="W1259" s="99"/>
      <c r="X1259" s="85">
        <f>A!N1259-O1259</f>
        <v>0</v>
      </c>
      <c r="Y1259" s="86"/>
      <c r="Z1259" s="50">
        <f t="shared" si="36"/>
        <v>200325</v>
      </c>
      <c r="AA1259" s="50">
        <f t="shared" si="37"/>
        <v>0</v>
      </c>
    </row>
    <row r="1260" spans="1:27" ht="12.5" x14ac:dyDescent="0.25">
      <c r="A1260" s="9">
        <v>43470</v>
      </c>
      <c r="B1260" s="1">
        <v>1028</v>
      </c>
      <c r="C1260" s="1">
        <v>282813</v>
      </c>
      <c r="D1260" s="1">
        <v>629</v>
      </c>
      <c r="E1260" s="1">
        <v>106</v>
      </c>
      <c r="F1260" s="1">
        <v>283548</v>
      </c>
      <c r="G1260" s="96">
        <f>B1260</f>
        <v>1028</v>
      </c>
      <c r="I1260" s="25">
        <f>F1260</f>
        <v>283548</v>
      </c>
      <c r="J1260" s="1">
        <v>290148</v>
      </c>
      <c r="L1260" s="83">
        <v>66</v>
      </c>
      <c r="M1260" s="83">
        <v>66</v>
      </c>
      <c r="N1260" s="87">
        <f t="shared" si="38"/>
        <v>29692.060650654381</v>
      </c>
      <c r="O1260" s="87">
        <v>29692.060650654385</v>
      </c>
      <c r="P1260" s="83">
        <f t="shared" si="39"/>
        <v>65.459788599774896</v>
      </c>
      <c r="Q1260" s="92">
        <f>O1260</f>
        <v>29692.060650654385</v>
      </c>
      <c r="R1260" s="99">
        <v>104.716170280356</v>
      </c>
      <c r="S1260" s="99"/>
      <c r="T1260" s="99"/>
      <c r="U1260" s="99"/>
      <c r="V1260" s="99"/>
      <c r="W1260" s="99"/>
      <c r="X1260" s="85">
        <f>A!N1260-O1260</f>
        <v>0</v>
      </c>
      <c r="Y1260" s="86"/>
      <c r="Z1260" s="50">
        <f t="shared" si="36"/>
        <v>283548</v>
      </c>
      <c r="AA1260" s="50">
        <f t="shared" si="37"/>
        <v>0</v>
      </c>
    </row>
    <row r="1261" spans="1:27" ht="12.5" x14ac:dyDescent="0.25">
      <c r="A1261" s="9">
        <v>43477</v>
      </c>
      <c r="B1261" s="1">
        <v>1914</v>
      </c>
      <c r="C1261" s="1">
        <v>420733</v>
      </c>
      <c r="D1261" s="1">
        <v>1206</v>
      </c>
      <c r="E1261" s="1">
        <v>387</v>
      </c>
      <c r="F1261" s="1">
        <v>422326</v>
      </c>
      <c r="G1261" s="25">
        <f>IF(A!B1261&gt;0,G1260+A!B1261," ")</f>
        <v>2942</v>
      </c>
      <c r="I1261" s="25">
        <f t="shared" si="34"/>
        <v>705874</v>
      </c>
      <c r="L1261" s="83">
        <v>96.2</v>
      </c>
      <c r="M1261" s="83">
        <v>162.19999999999999</v>
      </c>
      <c r="N1261" s="87">
        <f t="shared" si="38"/>
        <v>44224.36132982163</v>
      </c>
      <c r="O1261" s="87">
        <v>44224.361329821622</v>
      </c>
      <c r="P1261" s="83">
        <f t="shared" si="39"/>
        <v>97.498027424593104</v>
      </c>
      <c r="Q1261" s="92">
        <f>IF(O1261&gt;0,Q1260+O1261," ")</f>
        <v>73916.421980476007</v>
      </c>
      <c r="R1261" s="99">
        <v>104.716170280356</v>
      </c>
      <c r="S1261" s="99"/>
      <c r="T1261" s="99"/>
      <c r="U1261" s="99"/>
      <c r="V1261" s="99"/>
      <c r="W1261" s="99"/>
      <c r="X1261" s="85">
        <f>A!N1261-O1261</f>
        <v>0</v>
      </c>
      <c r="Y1261" s="86"/>
      <c r="Z1261" s="50">
        <f t="shared" si="36"/>
        <v>422326</v>
      </c>
      <c r="AA1261" s="50">
        <f t="shared" si="37"/>
        <v>0</v>
      </c>
    </row>
    <row r="1262" spans="1:27" ht="12.5" x14ac:dyDescent="0.25">
      <c r="A1262" s="9">
        <v>43484</v>
      </c>
      <c r="B1262" s="1">
        <v>2098</v>
      </c>
      <c r="C1262" s="1">
        <v>436356</v>
      </c>
      <c r="D1262" s="1">
        <v>1389</v>
      </c>
      <c r="E1262" s="1">
        <v>344</v>
      </c>
      <c r="F1262" s="1">
        <v>438089</v>
      </c>
      <c r="G1262" s="25">
        <f>IF(A!B1262&gt;0,G1261+A!B1262," ")</f>
        <v>5040</v>
      </c>
      <c r="H1262" s="1">
        <v>4780</v>
      </c>
      <c r="I1262" s="25">
        <f t="shared" si="34"/>
        <v>1143963</v>
      </c>
      <c r="J1262" s="1">
        <v>1143962</v>
      </c>
      <c r="L1262" s="83">
        <v>99.6</v>
      </c>
      <c r="M1262" s="83">
        <v>261.89999999999998</v>
      </c>
      <c r="N1262" s="87">
        <f t="shared" si="38"/>
        <v>45875.00232195088</v>
      </c>
      <c r="O1262" s="87">
        <v>45875.002321950873</v>
      </c>
      <c r="P1262" s="83">
        <f t="shared" si="39"/>
        <v>101.13706789639417</v>
      </c>
      <c r="Q1262" s="92">
        <f t="shared" ref="Q1262:Q1325" si="40">IF(O1262&gt;0,Q1261+O1262," ")</f>
        <v>119791.42430242688</v>
      </c>
      <c r="R1262" s="99">
        <v>104.716170280356</v>
      </c>
      <c r="S1262" s="99"/>
      <c r="T1262" s="99"/>
      <c r="U1262" s="99"/>
      <c r="V1262" s="99"/>
      <c r="W1262" s="99"/>
      <c r="X1262" s="85">
        <f>A!N1262-O1262</f>
        <v>0</v>
      </c>
      <c r="Y1262" s="86"/>
      <c r="Z1262" s="50">
        <f t="shared" si="36"/>
        <v>438089</v>
      </c>
      <c r="AA1262" s="50">
        <f t="shared" si="37"/>
        <v>0</v>
      </c>
    </row>
    <row r="1263" spans="1:27" ht="12.5" x14ac:dyDescent="0.25">
      <c r="A1263" s="9">
        <v>43491</v>
      </c>
      <c r="B1263" s="1">
        <v>1756</v>
      </c>
      <c r="C1263" s="1">
        <v>416648</v>
      </c>
      <c r="D1263" s="1">
        <v>1137</v>
      </c>
      <c r="E1263" s="1">
        <v>280</v>
      </c>
      <c r="F1263" s="1">
        <v>418065</v>
      </c>
      <c r="G1263" s="25">
        <f>IF(A!B1263&gt;0,G1262+A!B1263," ")</f>
        <v>6796</v>
      </c>
      <c r="I1263" s="25">
        <f t="shared" si="34"/>
        <v>1562028</v>
      </c>
      <c r="L1263" s="83">
        <v>84.6</v>
      </c>
      <c r="M1263" s="83">
        <v>346.5</v>
      </c>
      <c r="N1263" s="87">
        <f t="shared" si="38"/>
        <v>43778.16572825703</v>
      </c>
      <c r="O1263" s="87">
        <v>43778.16572825703</v>
      </c>
      <c r="P1263" s="83">
        <f t="shared" si="39"/>
        <v>96.514334507613839</v>
      </c>
      <c r="Q1263" s="92">
        <f t="shared" si="40"/>
        <v>163569.5900306839</v>
      </c>
      <c r="R1263" s="99">
        <v>104.716170280356</v>
      </c>
      <c r="S1263" s="99"/>
      <c r="T1263" s="99"/>
      <c r="U1263" s="99"/>
      <c r="V1263" s="99"/>
      <c r="W1263" s="99"/>
      <c r="X1263" s="85">
        <f>A!N1263-O1263</f>
        <v>0</v>
      </c>
      <c r="Y1263" s="86"/>
      <c r="Z1263" s="50">
        <f t="shared" si="36"/>
        <v>418065</v>
      </c>
      <c r="AA1263" s="50">
        <f t="shared" si="37"/>
        <v>0</v>
      </c>
    </row>
    <row r="1264" spans="1:27" ht="12.5" x14ac:dyDescent="0.25">
      <c r="A1264" s="9">
        <v>43498</v>
      </c>
      <c r="B1264" s="1">
        <v>1560</v>
      </c>
      <c r="C1264" s="1">
        <v>426406</v>
      </c>
      <c r="D1264" s="1">
        <v>1050</v>
      </c>
      <c r="E1264" s="1">
        <v>253</v>
      </c>
      <c r="F1264" s="1">
        <v>427709</v>
      </c>
      <c r="G1264" s="25">
        <f>IF(A!B1264&gt;0,G1263+A!B1264," ")</f>
        <v>8356</v>
      </c>
      <c r="I1264" s="25">
        <f t="shared" si="34"/>
        <v>1989737</v>
      </c>
      <c r="L1264" s="83">
        <v>93.2</v>
      </c>
      <c r="M1264" s="83">
        <v>439.7</v>
      </c>
      <c r="N1264" s="87">
        <f t="shared" si="38"/>
        <v>44659.826126601358</v>
      </c>
      <c r="O1264" s="87">
        <v>44659.826126601358</v>
      </c>
      <c r="P1264" s="83">
        <f t="shared" si="39"/>
        <v>98.458062966593019</v>
      </c>
      <c r="Q1264" s="92">
        <f t="shared" si="40"/>
        <v>208229.41615728528</v>
      </c>
      <c r="R1264" s="99">
        <v>104.416381527163</v>
      </c>
      <c r="S1264" s="99"/>
      <c r="T1264" s="99"/>
      <c r="U1264" s="99"/>
      <c r="V1264" s="99"/>
      <c r="W1264" s="99"/>
      <c r="X1264" s="85">
        <f>A!N1264-O1264</f>
        <v>0</v>
      </c>
      <c r="Y1264" s="86"/>
      <c r="Z1264" s="50">
        <f t="shared" si="36"/>
        <v>427709</v>
      </c>
      <c r="AA1264" s="50">
        <f t="shared" si="37"/>
        <v>0</v>
      </c>
    </row>
    <row r="1265" spans="1:27" ht="12.5" x14ac:dyDescent="0.25">
      <c r="A1265" s="9">
        <v>43505</v>
      </c>
      <c r="B1265" s="1">
        <v>1734</v>
      </c>
      <c r="C1265" s="1">
        <v>418377</v>
      </c>
      <c r="D1265" s="1">
        <v>1281</v>
      </c>
      <c r="E1265" s="1">
        <v>199</v>
      </c>
      <c r="F1265" s="1">
        <v>419857</v>
      </c>
      <c r="G1265" s="25">
        <f>IF(A!B1265&gt;0,G1264+A!B1265," ")</f>
        <v>10090</v>
      </c>
      <c r="I1265" s="25">
        <f t="shared" si="34"/>
        <v>2409594</v>
      </c>
      <c r="L1265" s="83">
        <v>98.6</v>
      </c>
      <c r="M1265" s="83">
        <v>538.29999999999995</v>
      </c>
      <c r="N1265" s="87">
        <f t="shared" si="38"/>
        <v>43839.948698850079</v>
      </c>
      <c r="O1265" s="87">
        <v>43839.948698850072</v>
      </c>
      <c r="P1265" s="83">
        <f t="shared" si="39"/>
        <v>96.650542642228345</v>
      </c>
      <c r="Q1265" s="92">
        <f t="shared" si="40"/>
        <v>252069.36485613533</v>
      </c>
      <c r="R1265" s="99">
        <v>104.416381527163</v>
      </c>
      <c r="S1265" s="99"/>
      <c r="T1265" s="99"/>
      <c r="U1265" s="99"/>
      <c r="V1265" s="99"/>
      <c r="W1265" s="99"/>
      <c r="X1265" s="85">
        <f>A!N1265-O1265</f>
        <v>0</v>
      </c>
      <c r="Y1265" s="86"/>
      <c r="Z1265" s="50">
        <f t="shared" si="36"/>
        <v>419857</v>
      </c>
      <c r="AA1265" s="50">
        <f t="shared" si="37"/>
        <v>0</v>
      </c>
    </row>
    <row r="1266" spans="1:27" ht="12.5" x14ac:dyDescent="0.25">
      <c r="A1266" s="9">
        <v>43512</v>
      </c>
      <c r="B1266" s="1">
        <v>1875</v>
      </c>
      <c r="C1266" s="1">
        <v>393778</v>
      </c>
      <c r="D1266" s="1">
        <v>1429</v>
      </c>
      <c r="E1266" s="1">
        <v>219</v>
      </c>
      <c r="F1266" s="1">
        <v>395426</v>
      </c>
      <c r="G1266" s="25">
        <f>IF(A!B1266&gt;0,G1265+A!B1266," ")</f>
        <v>11965</v>
      </c>
      <c r="I1266" s="25">
        <f t="shared" si="34"/>
        <v>2805020</v>
      </c>
      <c r="L1266" s="83">
        <v>92.6</v>
      </c>
      <c r="M1266" s="83">
        <v>630.9</v>
      </c>
      <c r="N1266" s="87">
        <f t="shared" si="38"/>
        <v>41288.952081759955</v>
      </c>
      <c r="O1266" s="87">
        <v>41288.952081759955</v>
      </c>
      <c r="P1266" s="83">
        <f t="shared" si="39"/>
        <v>91.026557791928653</v>
      </c>
      <c r="Q1266" s="92">
        <f t="shared" si="40"/>
        <v>293358.31693789526</v>
      </c>
      <c r="R1266" s="99">
        <v>104.416381527163</v>
      </c>
      <c r="S1266" s="99"/>
      <c r="T1266" s="99"/>
      <c r="U1266" s="99"/>
      <c r="V1266" s="99"/>
      <c r="W1266" s="99"/>
      <c r="X1266" s="85">
        <f>A!N1266-O1266</f>
        <v>0</v>
      </c>
      <c r="Y1266" s="86"/>
      <c r="Z1266" s="50">
        <f t="shared" si="36"/>
        <v>395426</v>
      </c>
      <c r="AA1266" s="50">
        <f t="shared" si="37"/>
        <v>0</v>
      </c>
    </row>
    <row r="1267" spans="1:27" ht="12.5" x14ac:dyDescent="0.25">
      <c r="A1267" s="9">
        <v>43519</v>
      </c>
      <c r="B1267" s="1">
        <v>1662</v>
      </c>
      <c r="C1267" s="1">
        <v>400855</v>
      </c>
      <c r="D1267" s="1">
        <v>1045</v>
      </c>
      <c r="E1267" s="1">
        <v>356</v>
      </c>
      <c r="F1267" s="1">
        <v>402256</v>
      </c>
      <c r="G1267" s="25">
        <f>IF(A!B1267&gt;0,G1266+A!B1267," ")</f>
        <v>13627</v>
      </c>
      <c r="I1267" s="25">
        <f t="shared" si="34"/>
        <v>3207276</v>
      </c>
      <c r="L1267" s="83">
        <v>93.8</v>
      </c>
      <c r="M1267" s="83">
        <v>724.7</v>
      </c>
      <c r="N1267" s="87">
        <f t="shared" si="38"/>
        <v>42002.115967590478</v>
      </c>
      <c r="O1267" s="87">
        <v>42002.115967590478</v>
      </c>
      <c r="P1267" s="83">
        <f t="shared" si="39"/>
        <v>92.598815027717066</v>
      </c>
      <c r="Q1267" s="92">
        <f t="shared" si="40"/>
        <v>335360.43290548574</v>
      </c>
      <c r="R1267" s="99">
        <v>104.416381527163</v>
      </c>
      <c r="S1267" s="99"/>
      <c r="T1267" s="99"/>
      <c r="U1267" s="99"/>
      <c r="V1267" s="99"/>
      <c r="W1267" s="99"/>
      <c r="X1267" s="85">
        <f>A!N1267-O1267</f>
        <v>0</v>
      </c>
      <c r="Y1267" s="86"/>
      <c r="Z1267" s="50">
        <f t="shared" si="36"/>
        <v>402256</v>
      </c>
      <c r="AA1267" s="50">
        <f t="shared" si="37"/>
        <v>0</v>
      </c>
    </row>
    <row r="1268" spans="1:27" ht="12.5" x14ac:dyDescent="0.25">
      <c r="A1268" s="9">
        <v>43526</v>
      </c>
      <c r="B1268" s="1">
        <v>1733</v>
      </c>
      <c r="C1268" s="1">
        <v>412259</v>
      </c>
      <c r="D1268" s="1">
        <v>1268</v>
      </c>
      <c r="E1268" s="1">
        <v>199</v>
      </c>
      <c r="F1268" s="1">
        <v>413726</v>
      </c>
      <c r="G1268" s="25">
        <f>IF(A!B1268&gt;0,G1267+A!B1268," ")</f>
        <v>15360</v>
      </c>
      <c r="I1268" s="25">
        <f t="shared" si="34"/>
        <v>3621002</v>
      </c>
      <c r="L1268" s="83">
        <v>96.8</v>
      </c>
      <c r="M1268" s="83">
        <v>821.5</v>
      </c>
      <c r="N1268" s="87">
        <f t="shared" si="38"/>
        <v>42747.033272761888</v>
      </c>
      <c r="O1268" s="87">
        <v>42747.033272761888</v>
      </c>
      <c r="P1268" s="83">
        <f t="shared" si="39"/>
        <v>94.241076570105506</v>
      </c>
      <c r="Q1268" s="92">
        <f t="shared" si="40"/>
        <v>378107.46617824765</v>
      </c>
      <c r="R1268" s="99">
        <v>103.32208580742299</v>
      </c>
      <c r="S1268" s="99"/>
      <c r="T1268" s="99"/>
      <c r="U1268" s="99"/>
      <c r="V1268" s="99"/>
      <c r="W1268" s="99"/>
      <c r="X1268" s="85">
        <f>A!N1268-O1268</f>
        <v>0</v>
      </c>
      <c r="Y1268" s="86"/>
      <c r="Z1268" s="50">
        <f>C1268+D1268+E1268</f>
        <v>413726</v>
      </c>
      <c r="AA1268" s="50">
        <f>F1268-Z1268</f>
        <v>0</v>
      </c>
    </row>
    <row r="1269" spans="1:27" ht="12.5" x14ac:dyDescent="0.25">
      <c r="A1269" s="9">
        <v>43533</v>
      </c>
      <c r="B1269" s="1">
        <v>2093</v>
      </c>
      <c r="C1269" s="1">
        <v>415811</v>
      </c>
      <c r="D1269" s="1">
        <v>1438</v>
      </c>
      <c r="E1269" s="1">
        <v>382</v>
      </c>
      <c r="F1269" s="1">
        <v>417631</v>
      </c>
      <c r="G1269" s="25">
        <f>IF(A!B1269&gt;0,G1268+A!B1269," ")</f>
        <v>17453</v>
      </c>
      <c r="I1269" s="25">
        <f t="shared" si="34"/>
        <v>4038633</v>
      </c>
      <c r="L1269" s="83">
        <v>97.5</v>
      </c>
      <c r="M1269" s="83">
        <v>919</v>
      </c>
      <c r="N1269" s="87">
        <f t="shared" si="38"/>
        <v>43150.506017839871</v>
      </c>
      <c r="O1269" s="87">
        <v>43150.506017839871</v>
      </c>
      <c r="P1269" s="83">
        <f t="shared" si="39"/>
        <v>95.130581711204329</v>
      </c>
      <c r="Q1269" s="92">
        <f t="shared" si="40"/>
        <v>421257.97219608753</v>
      </c>
      <c r="R1269" s="99">
        <v>103.32208580742299</v>
      </c>
      <c r="S1269" s="99"/>
      <c r="T1269" s="99"/>
      <c r="U1269" s="99"/>
      <c r="V1269" s="99"/>
      <c r="W1269" s="99"/>
      <c r="X1269" s="85">
        <f>A!N1269-O1269</f>
        <v>0</v>
      </c>
      <c r="Y1269" s="86"/>
      <c r="Z1269" s="50">
        <f>C1269+D1269+E1269</f>
        <v>417631</v>
      </c>
      <c r="AA1269" s="50">
        <f>F1269-Z1269</f>
        <v>0</v>
      </c>
    </row>
    <row r="1270" spans="1:27" ht="12.5" x14ac:dyDescent="0.25">
      <c r="A1270" s="9">
        <v>43540</v>
      </c>
      <c r="B1270" s="1">
        <v>2304</v>
      </c>
      <c r="C1270" s="1">
        <v>417150</v>
      </c>
      <c r="D1270" s="1">
        <v>1710</v>
      </c>
      <c r="E1270" s="1">
        <v>354</v>
      </c>
      <c r="F1270" s="1">
        <v>419214</v>
      </c>
      <c r="G1270" s="25">
        <f>IF(A!B1270&gt;0,G1269+A!B1270," ")</f>
        <v>19757</v>
      </c>
      <c r="I1270" s="25">
        <f t="shared" si="34"/>
        <v>4457847</v>
      </c>
      <c r="L1270" s="83">
        <v>97.6</v>
      </c>
      <c r="M1270" s="83">
        <v>1016.6</v>
      </c>
      <c r="N1270" s="87">
        <f t="shared" si="38"/>
        <v>43314.064879673024</v>
      </c>
      <c r="O1270" s="87">
        <v>43314.064879673024</v>
      </c>
      <c r="P1270" s="83">
        <f t="shared" si="39"/>
        <v>95.491167278005747</v>
      </c>
      <c r="Q1270" s="92">
        <f t="shared" si="40"/>
        <v>464572.03707576054</v>
      </c>
      <c r="R1270" s="99">
        <v>103.32208580742299</v>
      </c>
      <c r="S1270" s="99"/>
      <c r="T1270" s="99"/>
      <c r="U1270" s="99"/>
      <c r="V1270" s="99"/>
      <c r="W1270" s="99"/>
      <c r="X1270" s="85">
        <f>A!N1270-O1270</f>
        <v>0</v>
      </c>
      <c r="Y1270" s="86"/>
    </row>
    <row r="1271" spans="1:27" ht="12.5" x14ac:dyDescent="0.25">
      <c r="A1271" s="9">
        <v>43547</v>
      </c>
      <c r="B1271" s="1">
        <v>2055</v>
      </c>
      <c r="C1271" s="1">
        <v>407052</v>
      </c>
      <c r="D1271" s="1">
        <v>1431</v>
      </c>
      <c r="E1271" s="1">
        <v>357</v>
      </c>
      <c r="F1271" s="1">
        <v>408840</v>
      </c>
      <c r="G1271" s="25">
        <f>IF(A!B1271&gt;0,G1270+A!B1271," ")</f>
        <v>21812</v>
      </c>
      <c r="I1271" s="25">
        <f t="shared" si="34"/>
        <v>4866687</v>
      </c>
      <c r="L1271" s="83">
        <v>96</v>
      </c>
      <c r="M1271" s="83">
        <v>1121</v>
      </c>
      <c r="N1271" s="87">
        <f t="shared" si="38"/>
        <v>42242.201561506816</v>
      </c>
      <c r="O1271" s="87">
        <v>42242.201561506816</v>
      </c>
      <c r="P1271" s="83">
        <f t="shared" si="39"/>
        <v>93.128113159245331</v>
      </c>
      <c r="Q1271" s="92">
        <f t="shared" si="40"/>
        <v>506814.23863726738</v>
      </c>
      <c r="R1271" s="99">
        <v>103.32208580742299</v>
      </c>
      <c r="S1271" s="99"/>
      <c r="T1271" s="99"/>
      <c r="U1271" s="99"/>
      <c r="V1271" s="99"/>
      <c r="W1271" s="99"/>
      <c r="X1271" s="85">
        <f>A!N1271-O1271</f>
        <v>0</v>
      </c>
      <c r="Y1271" s="86"/>
    </row>
    <row r="1272" spans="1:27" ht="12.5" x14ac:dyDescent="0.25">
      <c r="A1272" s="9">
        <v>43554</v>
      </c>
      <c r="B1272" s="1">
        <v>1924</v>
      </c>
      <c r="C1272" s="1">
        <v>406855</v>
      </c>
      <c r="D1272" s="1">
        <v>1358</v>
      </c>
      <c r="E1272" s="1">
        <v>289</v>
      </c>
      <c r="F1272" s="1">
        <v>408502</v>
      </c>
      <c r="G1272" s="25">
        <f>IF(A!B1272&gt;0,G1271+A!B1272," ")</f>
        <v>23736</v>
      </c>
      <c r="I1272" s="25">
        <f t="shared" si="34"/>
        <v>5275189</v>
      </c>
      <c r="L1272" s="83">
        <v>95.5</v>
      </c>
      <c r="M1272" s="83">
        <v>1216.5</v>
      </c>
      <c r="N1272" s="87">
        <f t="shared" si="38"/>
        <v>42207.278696503912</v>
      </c>
      <c r="O1272" s="87">
        <v>42207.278696503905</v>
      </c>
      <c r="P1272" s="83">
        <f t="shared" si="39"/>
        <v>93.051121421040094</v>
      </c>
      <c r="Q1272" s="92">
        <f t="shared" si="40"/>
        <v>549021.51733377133</v>
      </c>
      <c r="R1272" s="99">
        <v>103.32208580742299</v>
      </c>
      <c r="S1272" s="99"/>
      <c r="T1272" s="99"/>
      <c r="U1272" s="99"/>
      <c r="V1272" s="99"/>
      <c r="W1272" s="99"/>
      <c r="X1272" s="85">
        <f>A!N1272-O1272</f>
        <v>0</v>
      </c>
      <c r="Y1272" s="86"/>
    </row>
    <row r="1273" spans="1:27" ht="12.5" x14ac:dyDescent="0.25">
      <c r="A1273" s="9">
        <v>43561</v>
      </c>
      <c r="B1273" s="1">
        <v>2188</v>
      </c>
      <c r="C1273" s="1">
        <v>391511</v>
      </c>
      <c r="D1273" s="1">
        <v>1407</v>
      </c>
      <c r="E1273" s="1">
        <v>391</v>
      </c>
      <c r="F1273" s="1">
        <v>393309</v>
      </c>
      <c r="G1273" s="25">
        <f>IF(A!B1273&gt;0,G1272+A!B1273," ")</f>
        <v>25924</v>
      </c>
      <c r="I1273" s="25">
        <f t="shared" ref="I1273:I1336" si="41">IF(F1273&gt;0,I1272+F1273," ")</f>
        <v>5668498</v>
      </c>
      <c r="L1273" s="83">
        <v>94.3</v>
      </c>
      <c r="M1273" s="83">
        <v>1310.9</v>
      </c>
      <c r="N1273" s="87">
        <f t="shared" si="38"/>
        <v>40578.726339657762</v>
      </c>
      <c r="O1273" s="87">
        <v>40578.726339657755</v>
      </c>
      <c r="P1273" s="83">
        <f t="shared" si="39"/>
        <v>89.460778054269937</v>
      </c>
      <c r="Q1273" s="92">
        <f t="shared" si="40"/>
        <v>589600.24367342913</v>
      </c>
      <c r="R1273" s="99">
        <v>103.172636119839</v>
      </c>
      <c r="S1273" s="99"/>
      <c r="T1273" s="99"/>
      <c r="U1273" s="99"/>
      <c r="V1273" s="99"/>
      <c r="W1273" s="99"/>
      <c r="X1273" s="85">
        <f>A!N1273-O1273</f>
        <v>0</v>
      </c>
      <c r="Y1273" s="86"/>
    </row>
    <row r="1274" spans="1:27" ht="12.5" x14ac:dyDescent="0.25">
      <c r="A1274" s="9">
        <v>43568</v>
      </c>
      <c r="B1274" s="1">
        <v>2240</v>
      </c>
      <c r="C1274" s="1">
        <v>398862</v>
      </c>
      <c r="D1274" s="1">
        <v>1648</v>
      </c>
      <c r="E1274" s="1">
        <v>231</v>
      </c>
      <c r="F1274" s="1">
        <v>400741</v>
      </c>
      <c r="G1274" s="25">
        <f>IF(A!B1274&gt;0,G1273+A!B1274," ")</f>
        <v>28164</v>
      </c>
      <c r="I1274" s="25">
        <f t="shared" si="41"/>
        <v>6069239</v>
      </c>
      <c r="L1274" s="83">
        <v>94</v>
      </c>
      <c r="M1274" s="83">
        <v>1404.8</v>
      </c>
      <c r="N1274" s="87">
        <f t="shared" si="38"/>
        <v>41345.505371300402</v>
      </c>
      <c r="O1274" s="87">
        <v>41345.505371300402</v>
      </c>
      <c r="P1274" s="83">
        <f t="shared" si="39"/>
        <v>91.151236453389558</v>
      </c>
      <c r="Q1274" s="92">
        <f t="shared" si="40"/>
        <v>630945.74904472951</v>
      </c>
      <c r="R1274" s="99">
        <v>103.172636119839</v>
      </c>
      <c r="S1274" s="99"/>
      <c r="T1274" s="99"/>
      <c r="U1274" s="99"/>
      <c r="V1274" s="99"/>
      <c r="W1274" s="99"/>
      <c r="X1274" s="85">
        <f>A!N1274-O1274</f>
        <v>0</v>
      </c>
      <c r="Y1274" s="86"/>
    </row>
    <row r="1275" spans="1:27" ht="12.5" x14ac:dyDescent="0.25">
      <c r="A1275" s="9">
        <v>43575</v>
      </c>
      <c r="B1275" s="1">
        <v>2127</v>
      </c>
      <c r="C1275" s="1">
        <v>358139</v>
      </c>
      <c r="D1275" s="1">
        <v>1509</v>
      </c>
      <c r="E1275" s="1">
        <v>296</v>
      </c>
      <c r="F1275" s="1">
        <v>359944</v>
      </c>
      <c r="G1275" s="25">
        <f>IF(A!B1275&gt;0,G1274+A!B1275," ")</f>
        <v>30291</v>
      </c>
      <c r="I1275" s="25">
        <f t="shared" si="41"/>
        <v>6429183</v>
      </c>
      <c r="L1275" s="83">
        <v>84.8</v>
      </c>
      <c r="M1275" s="83">
        <v>1489.7</v>
      </c>
      <c r="N1275" s="87">
        <f t="shared" si="38"/>
        <v>37136.371335519332</v>
      </c>
      <c r="O1275" s="87">
        <v>37136.371335519332</v>
      </c>
      <c r="P1275" s="83">
        <f t="shared" si="39"/>
        <v>81.871684339707826</v>
      </c>
      <c r="Q1275" s="92">
        <f t="shared" si="40"/>
        <v>668082.12038024887</v>
      </c>
      <c r="R1275" s="99">
        <v>103.172636119839</v>
      </c>
      <c r="S1275" s="99"/>
      <c r="T1275" s="99"/>
      <c r="U1275" s="99"/>
      <c r="V1275" s="99"/>
      <c r="W1275" s="99"/>
      <c r="X1275" s="85">
        <f>A!N1275-O1275</f>
        <v>0</v>
      </c>
      <c r="Y1275" s="86"/>
    </row>
    <row r="1276" spans="1:27" ht="12.5" x14ac:dyDescent="0.25">
      <c r="A1276" s="9">
        <v>43582</v>
      </c>
      <c r="B1276" s="1">
        <v>1686</v>
      </c>
      <c r="C1276" s="1">
        <v>360398</v>
      </c>
      <c r="D1276" s="1">
        <v>1033</v>
      </c>
      <c r="E1276" s="1">
        <v>292</v>
      </c>
      <c r="F1276" s="1">
        <v>361723</v>
      </c>
      <c r="G1276" s="25">
        <f>IF(A!B1276&gt;0,G1275+A!B1276," ")</f>
        <v>31977</v>
      </c>
      <c r="I1276" s="25">
        <f t="shared" si="41"/>
        <v>6790906</v>
      </c>
      <c r="L1276" s="83">
        <v>86.5</v>
      </c>
      <c r="M1276" s="83">
        <v>1576.1</v>
      </c>
      <c r="N1276" s="87">
        <f t="shared" si="38"/>
        <v>37319.915455176524</v>
      </c>
      <c r="O1276" s="87">
        <v>37319.915455176524</v>
      </c>
      <c r="P1276" s="83">
        <f t="shared" si="39"/>
        <v>82.276329858011607</v>
      </c>
      <c r="Q1276" s="92">
        <f t="shared" si="40"/>
        <v>705402.03583542537</v>
      </c>
      <c r="R1276" s="99">
        <v>103.172636119839</v>
      </c>
      <c r="S1276" s="99"/>
      <c r="T1276" s="99"/>
      <c r="U1276" s="99"/>
      <c r="V1276" s="99"/>
      <c r="W1276" s="99"/>
      <c r="X1276" s="85">
        <f>A!N1276-O1276</f>
        <v>0</v>
      </c>
      <c r="Y1276" s="86"/>
    </row>
    <row r="1277" spans="1:27" ht="12.5" x14ac:dyDescent="0.25">
      <c r="A1277" s="9">
        <v>43589</v>
      </c>
      <c r="B1277" s="1">
        <v>2424</v>
      </c>
      <c r="C1277" s="1">
        <v>403778</v>
      </c>
      <c r="D1277" s="1">
        <v>1738</v>
      </c>
      <c r="E1277" s="1">
        <v>319</v>
      </c>
      <c r="F1277" s="1">
        <v>405835</v>
      </c>
      <c r="G1277" s="25">
        <f>IF(A!B1277&gt;0,G1276+A!B1277," ")</f>
        <v>34401</v>
      </c>
      <c r="I1277" s="25">
        <f t="shared" si="41"/>
        <v>7196741</v>
      </c>
      <c r="L1277" s="83">
        <v>94.6</v>
      </c>
      <c r="M1277" s="83">
        <v>1670.8</v>
      </c>
      <c r="N1277" s="87">
        <f t="shared" si="38"/>
        <v>42490.924500000001</v>
      </c>
      <c r="O1277" s="87">
        <v>42490.924500000001</v>
      </c>
      <c r="P1277" s="83">
        <f t="shared" si="39"/>
        <v>93.676453376020405</v>
      </c>
      <c r="Q1277" s="92">
        <f t="shared" si="40"/>
        <v>747892.96033542533</v>
      </c>
      <c r="R1277" s="99">
        <v>104.7</v>
      </c>
      <c r="S1277" s="99"/>
      <c r="T1277" s="99"/>
      <c r="U1277" s="99"/>
      <c r="V1277" s="99"/>
      <c r="W1277" s="99"/>
      <c r="X1277" s="85">
        <f>A!N1277-O1277</f>
        <v>0</v>
      </c>
      <c r="Y1277" s="86"/>
    </row>
    <row r="1278" spans="1:27" ht="12.5" x14ac:dyDescent="0.25">
      <c r="A1278" s="9">
        <v>43596</v>
      </c>
      <c r="B1278" s="1">
        <v>1851</v>
      </c>
      <c r="C1278" s="1">
        <v>396926</v>
      </c>
      <c r="D1278" s="1">
        <v>1219</v>
      </c>
      <c r="E1278" s="1">
        <v>241</v>
      </c>
      <c r="F1278" s="1">
        <v>398386</v>
      </c>
      <c r="G1278" s="25">
        <f>IF(A!B1278&gt;0,G1277+A!B1278," ")</f>
        <v>36252</v>
      </c>
      <c r="I1278" s="25">
        <f t="shared" si="41"/>
        <v>7595127</v>
      </c>
      <c r="L1278" s="83">
        <v>92.9</v>
      </c>
      <c r="M1278" s="83">
        <v>1763.6</v>
      </c>
      <c r="N1278" s="87">
        <f t="shared" si="38"/>
        <v>41711.014200000005</v>
      </c>
      <c r="O1278" s="87">
        <v>41711.014200000005</v>
      </c>
      <c r="P1278" s="83">
        <f t="shared" si="39"/>
        <v>91.957045485626594</v>
      </c>
      <c r="Q1278" s="92">
        <f t="shared" si="40"/>
        <v>789603.97453542531</v>
      </c>
      <c r="R1278" s="99">
        <v>104.7</v>
      </c>
      <c r="S1278" s="99"/>
      <c r="T1278" s="99"/>
      <c r="U1278" s="99"/>
      <c r="V1278" s="99"/>
      <c r="W1278" s="99"/>
      <c r="X1278" s="85">
        <f>A!N1278-O1278</f>
        <v>0</v>
      </c>
      <c r="Y1278" s="86"/>
    </row>
    <row r="1279" spans="1:27" ht="12.5" x14ac:dyDescent="0.25">
      <c r="A1279" s="9">
        <v>43603</v>
      </c>
      <c r="B1279" s="1">
        <v>2365</v>
      </c>
      <c r="C1279" s="1">
        <v>387632</v>
      </c>
      <c r="D1279" s="1">
        <v>1593</v>
      </c>
      <c r="E1279" s="1">
        <v>360</v>
      </c>
      <c r="F1279" s="1">
        <v>389585</v>
      </c>
      <c r="G1279" s="25">
        <f>IF(A!B1279&gt;0,G1278+A!B1279," ")</f>
        <v>38617</v>
      </c>
      <c r="I1279" s="25">
        <f t="shared" si="41"/>
        <v>7984712</v>
      </c>
      <c r="L1279" s="83">
        <v>91.4</v>
      </c>
      <c r="M1279" s="83">
        <v>1885.1</v>
      </c>
      <c r="N1279" s="87">
        <f t="shared" si="38"/>
        <v>40789.549500000001</v>
      </c>
      <c r="O1279" s="87">
        <v>40789.549500000001</v>
      </c>
      <c r="P1279" s="83">
        <f t="shared" si="39"/>
        <v>89.925563562770364</v>
      </c>
      <c r="Q1279" s="92">
        <f t="shared" si="40"/>
        <v>830393.52403542527</v>
      </c>
      <c r="R1279" s="99">
        <v>104.7</v>
      </c>
      <c r="S1279" s="99"/>
      <c r="T1279" s="99"/>
      <c r="U1279" s="99"/>
      <c r="V1279" s="99"/>
      <c r="W1279" s="99"/>
      <c r="X1279" s="85">
        <f>A!N1279-O1279</f>
        <v>0</v>
      </c>
      <c r="Y1279" s="86"/>
    </row>
    <row r="1280" spans="1:27" ht="12.5" x14ac:dyDescent="0.25">
      <c r="A1280" s="9">
        <v>43610</v>
      </c>
      <c r="B1280" s="1">
        <v>1485</v>
      </c>
      <c r="C1280" s="1">
        <v>343216</v>
      </c>
      <c r="D1280" s="1">
        <v>956</v>
      </c>
      <c r="E1280" s="1">
        <v>178</v>
      </c>
      <c r="F1280" s="1">
        <v>344350</v>
      </c>
      <c r="G1280" s="25">
        <f>IF(A!B1280&gt;0,G1279+A!B1280," ")</f>
        <v>40102</v>
      </c>
      <c r="I1280" s="25">
        <f t="shared" si="41"/>
        <v>8329062</v>
      </c>
      <c r="L1280" s="83">
        <v>81.099999999999994</v>
      </c>
      <c r="M1280" s="83">
        <v>1936.2</v>
      </c>
      <c r="N1280" s="87">
        <f t="shared" si="38"/>
        <v>36053.445000000007</v>
      </c>
      <c r="O1280" s="87">
        <v>36053.445</v>
      </c>
      <c r="P1280" s="83">
        <f t="shared" si="39"/>
        <v>79.484240442624781</v>
      </c>
      <c r="Q1280" s="92">
        <f t="shared" si="40"/>
        <v>866446.96903542522</v>
      </c>
      <c r="R1280" s="99">
        <v>104.7</v>
      </c>
      <c r="S1280" s="99"/>
      <c r="T1280" s="99"/>
      <c r="U1280" s="99"/>
      <c r="V1280" s="99"/>
      <c r="W1280" s="99"/>
      <c r="X1280" s="85">
        <f>A!N1280-O1280</f>
        <v>0</v>
      </c>
      <c r="Y1280" s="86"/>
    </row>
    <row r="1281" spans="1:25" ht="12.5" x14ac:dyDescent="0.25">
      <c r="A1281" s="9">
        <v>43617</v>
      </c>
      <c r="B1281" s="1">
        <v>2021</v>
      </c>
      <c r="C1281" s="1">
        <v>411488</v>
      </c>
      <c r="D1281" s="1">
        <v>1405</v>
      </c>
      <c r="E1281" s="1">
        <v>310</v>
      </c>
      <c r="F1281" s="1">
        <v>413203</v>
      </c>
      <c r="G1281" s="25">
        <f>IF(A!B1281&gt;0,G1280+A!B1281," ")</f>
        <v>42123</v>
      </c>
      <c r="I1281" s="25">
        <f t="shared" si="41"/>
        <v>8742265</v>
      </c>
      <c r="L1281" s="83">
        <v>95</v>
      </c>
      <c r="M1281" s="83">
        <v>2031.2</v>
      </c>
      <c r="N1281" s="87">
        <f t="shared" si="38"/>
        <v>42022.615478534994</v>
      </c>
      <c r="O1281" s="87">
        <v>42022.615478534994</v>
      </c>
      <c r="P1281" s="83">
        <f t="shared" si="39"/>
        <v>92.644008713282219</v>
      </c>
      <c r="Q1281" s="92">
        <f t="shared" si="40"/>
        <v>908469.58451396017</v>
      </c>
      <c r="R1281" s="99">
        <v>101.69968630076499</v>
      </c>
      <c r="S1281" s="99"/>
      <c r="T1281" s="99"/>
      <c r="U1281" s="99"/>
      <c r="V1281" s="99"/>
      <c r="W1281" s="99"/>
      <c r="X1281" s="85">
        <f>A!N1281-O1281</f>
        <v>0</v>
      </c>
      <c r="Y1281" s="86"/>
    </row>
    <row r="1282" spans="1:25" ht="12.5" x14ac:dyDescent="0.25">
      <c r="A1282" s="9">
        <v>43624</v>
      </c>
      <c r="B1282" s="1">
        <v>1867</v>
      </c>
      <c r="C1282" s="1">
        <v>395561</v>
      </c>
      <c r="D1282" s="1">
        <v>1264</v>
      </c>
      <c r="E1282" s="1">
        <v>280</v>
      </c>
      <c r="F1282" s="1">
        <v>397105</v>
      </c>
      <c r="G1282" s="25">
        <f>IF(A!B1282&gt;0,G1281+A!B1282," ")</f>
        <v>43990</v>
      </c>
      <c r="I1282" s="25">
        <f t="shared" si="41"/>
        <v>9139370</v>
      </c>
      <c r="L1282" s="83">
        <v>93.01</v>
      </c>
      <c r="M1282" s="83">
        <v>2124.3000000000002</v>
      </c>
      <c r="N1282" s="87">
        <f t="shared" si="38"/>
        <v>40385.453928465286</v>
      </c>
      <c r="O1282" s="87">
        <v>40385.453928465286</v>
      </c>
      <c r="P1282" s="83">
        <f t="shared" si="39"/>
        <v>89.034685324375531</v>
      </c>
      <c r="Q1282" s="92">
        <f t="shared" si="40"/>
        <v>948855.03844242543</v>
      </c>
      <c r="R1282" s="99">
        <v>101.69968630076499</v>
      </c>
      <c r="S1282" s="99"/>
      <c r="T1282" s="99"/>
      <c r="U1282" s="99"/>
      <c r="V1282" s="99"/>
      <c r="W1282" s="99"/>
      <c r="X1282" s="85">
        <f>A!N1282-O1282</f>
        <v>0</v>
      </c>
      <c r="Y1282" s="86"/>
    </row>
    <row r="1283" spans="1:25" ht="12.5" x14ac:dyDescent="0.25">
      <c r="A1283" s="9">
        <v>43631</v>
      </c>
      <c r="B1283" s="1">
        <v>1913</v>
      </c>
      <c r="C1283" s="1">
        <v>390905</v>
      </c>
      <c r="D1283" s="1">
        <v>1084</v>
      </c>
      <c r="E1283" s="1">
        <v>525</v>
      </c>
      <c r="F1283" s="1">
        <v>392514</v>
      </c>
      <c r="G1283" s="25">
        <f>IF(A!B1283&gt;0,G1282+A!B1283," ")</f>
        <v>45903</v>
      </c>
      <c r="I1283" s="25">
        <f t="shared" si="41"/>
        <v>9531884</v>
      </c>
      <c r="L1283" s="83">
        <v>90.2</v>
      </c>
      <c r="M1283" s="83">
        <v>2214.5</v>
      </c>
      <c r="N1283" s="87">
        <f t="shared" si="38"/>
        <v>39918.55066865847</v>
      </c>
      <c r="O1283" s="87">
        <v>39918.55066865847</v>
      </c>
      <c r="P1283" s="83">
        <f t="shared" si="39"/>
        <v>88.005339835589922</v>
      </c>
      <c r="Q1283" s="92">
        <f t="shared" si="40"/>
        <v>988773.58911108389</v>
      </c>
      <c r="R1283" s="99">
        <v>101.69968630076499</v>
      </c>
      <c r="S1283" s="99"/>
      <c r="T1283" s="99"/>
      <c r="U1283" s="99"/>
      <c r="V1283" s="99"/>
      <c r="W1283" s="99"/>
      <c r="X1283" s="85">
        <f>A!N1283-O1283</f>
        <v>0</v>
      </c>
      <c r="Y1283" s="86"/>
    </row>
    <row r="1284" spans="1:25" ht="12.5" x14ac:dyDescent="0.25">
      <c r="A1284" s="9">
        <v>43638</v>
      </c>
      <c r="B1284" s="1">
        <v>1700</v>
      </c>
      <c r="C1284" s="1">
        <v>399772</v>
      </c>
      <c r="D1284" s="1">
        <v>1091</v>
      </c>
      <c r="E1284" s="1">
        <v>300</v>
      </c>
      <c r="F1284" s="1">
        <v>401163</v>
      </c>
      <c r="G1284" s="25">
        <f>IF(A!B1284&gt;0,G1283+A!B1284," ")</f>
        <v>47603</v>
      </c>
      <c r="I1284" s="25">
        <f t="shared" si="41"/>
        <v>9933047</v>
      </c>
      <c r="L1284" s="83">
        <v>92.5</v>
      </c>
      <c r="M1284" s="83">
        <v>2307</v>
      </c>
      <c r="N1284" s="87">
        <f t="shared" si="38"/>
        <v>40798.151255473786</v>
      </c>
      <c r="O1284" s="87">
        <v>40798.151255473786</v>
      </c>
      <c r="P1284" s="83">
        <f t="shared" si="39"/>
        <v>89.944527187475487</v>
      </c>
      <c r="Q1284" s="92">
        <f t="shared" si="40"/>
        <v>1029571.7403665576</v>
      </c>
      <c r="R1284" s="99">
        <v>101.69968630076499</v>
      </c>
      <c r="S1284" s="99"/>
      <c r="T1284" s="99"/>
      <c r="U1284" s="99"/>
      <c r="V1284" s="99"/>
      <c r="W1284" s="99"/>
      <c r="X1284" s="85">
        <f>A!N1284-O1284</f>
        <v>0</v>
      </c>
      <c r="Y1284" s="86"/>
    </row>
    <row r="1285" spans="1:25" ht="12.5" x14ac:dyDescent="0.25">
      <c r="A1285" s="9">
        <v>43645</v>
      </c>
      <c r="B1285" s="1">
        <v>1851</v>
      </c>
      <c r="C1285" s="1">
        <v>366501</v>
      </c>
      <c r="D1285" s="1">
        <v>1258</v>
      </c>
      <c r="E1285" s="1">
        <v>291</v>
      </c>
      <c r="F1285" s="1">
        <v>368050</v>
      </c>
      <c r="G1285" s="25">
        <f>IF(A!B1285&gt;0,G1284+A!B1285," ")</f>
        <v>49454</v>
      </c>
      <c r="I1285" s="25">
        <f t="shared" si="41"/>
        <v>10301097</v>
      </c>
      <c r="L1285" s="83">
        <v>83.6</v>
      </c>
      <c r="M1285" s="83">
        <v>2390.6</v>
      </c>
      <c r="N1285" s="87">
        <f>F1285/1000*R1285</f>
        <v>37430.569542996556</v>
      </c>
      <c r="O1285" s="87">
        <v>37430.569542996556</v>
      </c>
      <c r="P1285" s="83">
        <f t="shared" si="39"/>
        <v>82.520280363219825</v>
      </c>
      <c r="Q1285" s="92">
        <f t="shared" si="40"/>
        <v>1067002.3099095542</v>
      </c>
      <c r="R1285" s="99">
        <v>101.69968630076499</v>
      </c>
      <c r="S1285" s="99"/>
      <c r="T1285" s="99"/>
      <c r="U1285" s="99"/>
      <c r="V1285" s="99"/>
      <c r="W1285" s="99"/>
      <c r="X1285" s="85">
        <f>A!N1285-O1285</f>
        <v>0</v>
      </c>
      <c r="Y1285" s="86"/>
    </row>
    <row r="1286" spans="1:25" ht="12.5" x14ac:dyDescent="0.25">
      <c r="A1286" s="9">
        <v>43652</v>
      </c>
      <c r="B1286" s="1">
        <v>1499</v>
      </c>
      <c r="C1286" s="1">
        <v>341689</v>
      </c>
      <c r="D1286" s="1">
        <v>1023</v>
      </c>
      <c r="E1286" s="1">
        <v>134</v>
      </c>
      <c r="F1286" s="1">
        <v>342846</v>
      </c>
      <c r="G1286" s="25">
        <f>IF(A!B1286&gt;0,G1285+A!B1286," ")</f>
        <v>50953</v>
      </c>
      <c r="I1286" s="25">
        <f t="shared" si="41"/>
        <v>10643943</v>
      </c>
      <c r="L1286" s="83">
        <v>80.099999999999994</v>
      </c>
      <c r="M1286" s="83">
        <v>2470.6999999999998</v>
      </c>
      <c r="N1286" s="87">
        <f>F1286/1000*R1286</f>
        <v>35107.430400000005</v>
      </c>
      <c r="O1286" s="87">
        <v>35107.430399999997</v>
      </c>
      <c r="P1286" s="83">
        <f t="shared" si="39"/>
        <v>77.398635254864388</v>
      </c>
      <c r="Q1286" s="92">
        <f t="shared" si="40"/>
        <v>1102109.7403095542</v>
      </c>
      <c r="R1286" s="99">
        <v>102.4</v>
      </c>
      <c r="S1286" s="99"/>
      <c r="T1286" s="99"/>
      <c r="U1286" s="99"/>
      <c r="V1286" s="99"/>
      <c r="W1286" s="99"/>
      <c r="X1286" s="85">
        <f>A!N1286-O1286</f>
        <v>0</v>
      </c>
      <c r="Y1286" s="86"/>
    </row>
    <row r="1287" spans="1:25" ht="12.5" x14ac:dyDescent="0.25">
      <c r="A1287" s="9">
        <v>43659</v>
      </c>
      <c r="B1287" s="1">
        <v>1987</v>
      </c>
      <c r="C1287" s="1">
        <v>410874</v>
      </c>
      <c r="D1287" s="1">
        <v>1375</v>
      </c>
      <c r="E1287" s="1">
        <v>321</v>
      </c>
      <c r="F1287" s="1">
        <v>412570</v>
      </c>
      <c r="G1287" s="25">
        <f>IF(A!B1287&gt;0,G1286+A!B1287," ")</f>
        <v>52940</v>
      </c>
      <c r="I1287" s="25">
        <f t="shared" si="41"/>
        <v>11056513</v>
      </c>
      <c r="L1287" s="83">
        <v>95.7</v>
      </c>
      <c r="M1287" s="83">
        <v>2566.3000000000002</v>
      </c>
      <c r="N1287" s="87">
        <f>F1287/1000*R1287</f>
        <v>42245.337007772294</v>
      </c>
      <c r="O1287" s="87">
        <v>42245.337007772294</v>
      </c>
      <c r="P1287" s="83">
        <f t="shared" si="39"/>
        <v>93.135025635011786</v>
      </c>
      <c r="Q1287" s="92">
        <f t="shared" si="40"/>
        <v>1144355.0773173263</v>
      </c>
      <c r="R1287" s="99">
        <v>102.395561984081</v>
      </c>
      <c r="S1287" s="99"/>
      <c r="T1287" s="99"/>
      <c r="U1287" s="99"/>
      <c r="V1287" s="99"/>
      <c r="W1287" s="99"/>
      <c r="X1287" s="85">
        <f>A!N1287-O1287</f>
        <v>0</v>
      </c>
      <c r="Y1287" s="86"/>
    </row>
    <row r="1288" spans="1:25" ht="12.5" x14ac:dyDescent="0.25">
      <c r="A1288" s="9">
        <v>43666</v>
      </c>
      <c r="B1288" s="1">
        <v>1953</v>
      </c>
      <c r="C1288" s="1">
        <v>395296</v>
      </c>
      <c r="D1288" s="1">
        <v>1323</v>
      </c>
      <c r="E1288" s="1">
        <v>274</v>
      </c>
      <c r="F1288" s="1">
        <v>396893</v>
      </c>
      <c r="G1288" s="25">
        <f>IF(A!B1288&gt;0,G1287+A!B1288," ")</f>
        <v>54893</v>
      </c>
      <c r="I1288" s="25">
        <f t="shared" si="41"/>
        <v>11453406</v>
      </c>
      <c r="L1288" s="83">
        <v>92.2</v>
      </c>
      <c r="M1288" s="83">
        <v>2658.5</v>
      </c>
      <c r="N1288" s="87">
        <f t="shared" ref="N1288:N1351" si="42">F1288/1000*R1288</f>
        <v>40640.081782547859</v>
      </c>
      <c r="O1288" s="87">
        <v>40640.081782547859</v>
      </c>
      <c r="P1288" s="83">
        <f t="shared" si="39"/>
        <v>89.596043651639093</v>
      </c>
      <c r="Q1288" s="92">
        <f t="shared" si="40"/>
        <v>1184995.1590998741</v>
      </c>
      <c r="R1288" s="99">
        <v>102.395561984081</v>
      </c>
      <c r="S1288" s="99"/>
      <c r="T1288" s="99"/>
      <c r="U1288" s="99"/>
      <c r="V1288" s="99"/>
      <c r="W1288" s="99"/>
      <c r="X1288" s="85">
        <f>A!N1288-O1288</f>
        <v>0</v>
      </c>
      <c r="Y1288" s="86"/>
    </row>
    <row r="1289" spans="1:25" ht="12.5" x14ac:dyDescent="0.25">
      <c r="A1289" s="9">
        <v>43673</v>
      </c>
      <c r="B1289" s="1">
        <v>2089</v>
      </c>
      <c r="C1289" s="1">
        <v>397513</v>
      </c>
      <c r="D1289" s="1">
        <v>1416</v>
      </c>
      <c r="E1289" s="1">
        <v>283</v>
      </c>
      <c r="F1289" s="1">
        <v>399212</v>
      </c>
      <c r="G1289" s="25">
        <f>IF(A!B1289&gt;0,G1288+A!B1289," ")</f>
        <v>56982</v>
      </c>
      <c r="I1289" s="25">
        <f t="shared" si="41"/>
        <v>11852618</v>
      </c>
      <c r="L1289" s="83">
        <v>92.6</v>
      </c>
      <c r="M1289" s="83">
        <v>2751.1</v>
      </c>
      <c r="N1289" s="87">
        <f t="shared" si="42"/>
        <v>40877.537090788945</v>
      </c>
      <c r="O1289" s="87">
        <v>40877.537090788945</v>
      </c>
      <c r="P1289" s="83">
        <f t="shared" si="39"/>
        <v>90.119542995865743</v>
      </c>
      <c r="Q1289" s="92">
        <f t="shared" si="40"/>
        <v>1225872.6961906631</v>
      </c>
      <c r="R1289" s="99">
        <v>102.395561984081</v>
      </c>
      <c r="S1289" s="99"/>
      <c r="T1289" s="99"/>
      <c r="U1289" s="99"/>
      <c r="V1289" s="99"/>
      <c r="W1289" s="99"/>
      <c r="X1289" s="85">
        <f>A!N1289-O1289</f>
        <v>0</v>
      </c>
      <c r="Y1289" s="86"/>
    </row>
    <row r="1290" spans="1:25" ht="12.5" x14ac:dyDescent="0.25">
      <c r="A1290" s="9">
        <v>43680</v>
      </c>
      <c r="B1290" s="1">
        <v>1894</v>
      </c>
      <c r="C1290" s="1">
        <v>384939</v>
      </c>
      <c r="D1290" s="1">
        <v>1258</v>
      </c>
      <c r="E1290" s="1">
        <v>265</v>
      </c>
      <c r="F1290" s="1">
        <v>386462</v>
      </c>
      <c r="G1290" s="25">
        <f>IF(A!B1290&gt;0,G1289+A!B1290," ")</f>
        <v>58876</v>
      </c>
      <c r="I1290" s="25">
        <f t="shared" si="41"/>
        <v>12239080</v>
      </c>
      <c r="L1290" s="83">
        <v>89.8</v>
      </c>
      <c r="M1290" s="83">
        <v>2841</v>
      </c>
      <c r="N1290" s="87">
        <f t="shared" si="42"/>
        <v>39215.147150582729</v>
      </c>
      <c r="O1290" s="87">
        <v>39215.147150582721</v>
      </c>
      <c r="P1290" s="83">
        <f t="shared" si="39"/>
        <v>86.454600527351246</v>
      </c>
      <c r="Q1290" s="92">
        <f t="shared" si="40"/>
        <v>1265087.8433412458</v>
      </c>
      <c r="R1290" s="99">
        <v>101.472194292279</v>
      </c>
      <c r="S1290" s="99"/>
      <c r="T1290" s="99"/>
      <c r="U1290" s="99"/>
      <c r="V1290" s="99"/>
      <c r="W1290" s="99"/>
      <c r="X1290" s="85">
        <f>A!N1290-O1290</f>
        <v>0</v>
      </c>
      <c r="Y1290" s="86"/>
    </row>
    <row r="1291" spans="1:25" ht="12.5" x14ac:dyDescent="0.25">
      <c r="A1291" s="9">
        <v>43687</v>
      </c>
      <c r="B1291" s="1">
        <v>1818</v>
      </c>
      <c r="C1291" s="1">
        <v>367917</v>
      </c>
      <c r="D1291" s="1">
        <v>1178</v>
      </c>
      <c r="E1291" s="1">
        <v>304</v>
      </c>
      <c r="F1291" s="1">
        <v>369399</v>
      </c>
      <c r="G1291" s="25">
        <f>IF(A!B1291&gt;0,G1290+A!B1291," ")</f>
        <v>60694</v>
      </c>
      <c r="I1291" s="25">
        <f t="shared" si="41"/>
        <v>12608479</v>
      </c>
      <c r="L1291" s="83">
        <v>84.2</v>
      </c>
      <c r="M1291" s="83">
        <v>2925.1</v>
      </c>
      <c r="N1291" s="87">
        <f t="shared" si="42"/>
        <v>37483.727099373573</v>
      </c>
      <c r="O1291" s="87">
        <v>37483.727099373573</v>
      </c>
      <c r="P1291" s="83">
        <f t="shared" si="39"/>
        <v>82.637472714530873</v>
      </c>
      <c r="Q1291" s="92">
        <f t="shared" si="40"/>
        <v>1302571.5704406193</v>
      </c>
      <c r="R1291" s="99">
        <v>101.472194292279</v>
      </c>
      <c r="S1291" s="99"/>
      <c r="T1291" s="99"/>
      <c r="U1291" s="99"/>
      <c r="V1291" s="99"/>
      <c r="W1291" s="99"/>
      <c r="X1291" s="85">
        <f>A!N1291-O1291</f>
        <v>0</v>
      </c>
      <c r="Y1291" s="86"/>
    </row>
    <row r="1292" spans="1:25" ht="12.5" x14ac:dyDescent="0.25">
      <c r="A1292" s="9">
        <v>43694</v>
      </c>
      <c r="B1292" s="1">
        <v>1680</v>
      </c>
      <c r="C1292" s="1">
        <v>407109</v>
      </c>
      <c r="D1292" s="1">
        <v>1070</v>
      </c>
      <c r="E1292" s="1">
        <v>299</v>
      </c>
      <c r="F1292" s="1">
        <v>408478</v>
      </c>
      <c r="G1292" s="25">
        <f>IF(A!B1292&gt;0,G1291+A!B1292," ")</f>
        <v>62374</v>
      </c>
      <c r="I1292" s="25">
        <f t="shared" si="41"/>
        <v>13016957</v>
      </c>
      <c r="L1292" s="83">
        <v>94.3</v>
      </c>
      <c r="M1292" s="83">
        <v>3019.5</v>
      </c>
      <c r="N1292" s="87">
        <f t="shared" si="42"/>
        <v>41449.158980121545</v>
      </c>
      <c r="O1292" s="87">
        <v>41449.158980121538</v>
      </c>
      <c r="P1292" s="83">
        <f t="shared" si="39"/>
        <v>91.379753544233026</v>
      </c>
      <c r="Q1292" s="92">
        <f t="shared" si="40"/>
        <v>1344020.7294207409</v>
      </c>
      <c r="R1292" s="99">
        <v>101.472194292279</v>
      </c>
      <c r="S1292" s="99"/>
      <c r="T1292" s="99"/>
      <c r="U1292" s="99"/>
      <c r="V1292" s="99"/>
      <c r="W1292" s="99"/>
      <c r="X1292" s="85">
        <f>A!N1292-O1292</f>
        <v>0</v>
      </c>
      <c r="Y1292" s="86"/>
    </row>
    <row r="1293" spans="1:25" ht="12.5" x14ac:dyDescent="0.25">
      <c r="A1293" s="9">
        <v>43701</v>
      </c>
      <c r="B1293" s="1">
        <v>1979</v>
      </c>
      <c r="C1293" s="1">
        <v>400896</v>
      </c>
      <c r="D1293" s="1">
        <v>1371</v>
      </c>
      <c r="E1293" s="1">
        <v>277</v>
      </c>
      <c r="F1293" s="1">
        <v>402544</v>
      </c>
      <c r="G1293" s="25">
        <f>IF(A!B1293&gt;0,G1292+A!B1293," ")</f>
        <v>64353</v>
      </c>
      <c r="I1293" s="25">
        <f t="shared" si="41"/>
        <v>13419501</v>
      </c>
      <c r="L1293" s="83">
        <v>93.4</v>
      </c>
      <c r="M1293" s="83">
        <v>3112.9</v>
      </c>
      <c r="N1293" s="87">
        <f t="shared" si="42"/>
        <v>40847.022979191155</v>
      </c>
      <c r="O1293" s="87">
        <v>40847.022979191155</v>
      </c>
      <c r="P1293" s="83">
        <f t="shared" si="39"/>
        <v>90.052270895151594</v>
      </c>
      <c r="Q1293" s="92">
        <f t="shared" si="40"/>
        <v>1384867.7523999321</v>
      </c>
      <c r="R1293" s="99">
        <v>101.472194292279</v>
      </c>
      <c r="S1293" s="99"/>
      <c r="T1293" s="99"/>
      <c r="U1293" s="99"/>
      <c r="V1293" s="99"/>
      <c r="W1293" s="99"/>
      <c r="X1293" s="85">
        <f>A!N1293-O1293</f>
        <v>0</v>
      </c>
      <c r="Y1293" s="86"/>
    </row>
    <row r="1294" spans="1:25" ht="12.5" x14ac:dyDescent="0.25">
      <c r="A1294" s="9">
        <v>43708</v>
      </c>
      <c r="B1294" s="1">
        <v>1961</v>
      </c>
      <c r="C1294" s="1">
        <v>394877</v>
      </c>
      <c r="D1294" s="1">
        <v>1425</v>
      </c>
      <c r="E1294" s="1">
        <v>279</v>
      </c>
      <c r="F1294" s="1">
        <v>396581</v>
      </c>
      <c r="G1294" s="25">
        <f>IF(A!B1294&gt;0,G1293+A!B1294," ")</f>
        <v>66314</v>
      </c>
      <c r="I1294" s="25">
        <f t="shared" si="41"/>
        <v>13816082</v>
      </c>
      <c r="L1294" s="83">
        <v>90.4</v>
      </c>
      <c r="M1294" s="83">
        <v>3203.3</v>
      </c>
      <c r="N1294" s="87">
        <f t="shared" si="42"/>
        <v>40856.139075824831</v>
      </c>
      <c r="O1294" s="87">
        <v>40856.139075824824</v>
      </c>
      <c r="P1294" s="83">
        <f t="shared" si="39"/>
        <v>90.072368448013151</v>
      </c>
      <c r="Q1294" s="92">
        <f t="shared" si="40"/>
        <v>1425723.8914757569</v>
      </c>
      <c r="R1294" s="99">
        <v>103.020918994669</v>
      </c>
      <c r="S1294" s="99"/>
      <c r="T1294" s="99"/>
      <c r="U1294" s="99"/>
      <c r="V1294" s="99"/>
      <c r="W1294" s="99"/>
      <c r="X1294" s="85">
        <f>A!N1294-O1294</f>
        <v>0</v>
      </c>
      <c r="Y1294" s="86"/>
    </row>
    <row r="1295" spans="1:25" ht="12.5" x14ac:dyDescent="0.25">
      <c r="A1295" s="9">
        <v>43715</v>
      </c>
      <c r="B1295" s="1">
        <v>1511</v>
      </c>
      <c r="C1295" s="1">
        <v>349544</v>
      </c>
      <c r="D1295" s="1">
        <v>1105</v>
      </c>
      <c r="E1295" s="1">
        <v>193</v>
      </c>
      <c r="F1295" s="1">
        <v>350842</v>
      </c>
      <c r="G1295" s="25">
        <f>IF(A!B1295&gt;0,G1294+A!B1295," ")</f>
        <v>67825</v>
      </c>
      <c r="I1295" s="25">
        <f t="shared" si="41"/>
        <v>14166924</v>
      </c>
      <c r="L1295" s="83">
        <v>81.8</v>
      </c>
      <c r="M1295" s="83">
        <v>3285.1</v>
      </c>
      <c r="N1295" s="87">
        <f t="shared" si="42"/>
        <v>36144.065261927659</v>
      </c>
      <c r="O1295" s="87">
        <v>36144.065261927666</v>
      </c>
      <c r="P1295" s="83">
        <f t="shared" si="39"/>
        <v>79.684023922068477</v>
      </c>
      <c r="Q1295" s="92">
        <f t="shared" si="40"/>
        <v>1461867.9567376846</v>
      </c>
      <c r="R1295" s="99">
        <v>103.020918994669</v>
      </c>
      <c r="S1295" s="99"/>
      <c r="T1295" s="99"/>
      <c r="U1295" s="99"/>
      <c r="V1295" s="99"/>
      <c r="W1295" s="99"/>
      <c r="X1295" s="85">
        <f>A!N1295-O1295</f>
        <v>0</v>
      </c>
      <c r="Y1295" s="86"/>
    </row>
    <row r="1296" spans="1:25" ht="12.5" x14ac:dyDescent="0.25">
      <c r="A1296" s="9">
        <v>43722</v>
      </c>
      <c r="B1296" s="1">
        <v>1848</v>
      </c>
      <c r="C1296" s="1">
        <v>428495</v>
      </c>
      <c r="D1296" s="1">
        <v>1256</v>
      </c>
      <c r="E1296" s="1">
        <v>338</v>
      </c>
      <c r="F1296" s="1">
        <v>430089</v>
      </c>
      <c r="G1296" s="25">
        <f>IF(A!B1296&gt;0,G1295+A!B1296," ")</f>
        <v>69673</v>
      </c>
      <c r="I1296" s="25">
        <f t="shared" si="41"/>
        <v>14597013</v>
      </c>
      <c r="L1296" s="83">
        <v>98.2</v>
      </c>
      <c r="M1296" s="83">
        <v>3383.2</v>
      </c>
      <c r="N1296" s="87">
        <f t="shared" si="42"/>
        <v>44308.164029498199</v>
      </c>
      <c r="O1296" s="87">
        <v>44308.164029498199</v>
      </c>
      <c r="P1296" s="83">
        <f t="shared" si="39"/>
        <v>97.68278075207219</v>
      </c>
      <c r="Q1296" s="92">
        <f t="shared" si="40"/>
        <v>1506176.1207671827</v>
      </c>
      <c r="R1296" s="99">
        <v>103.020918994669</v>
      </c>
      <c r="S1296" s="99"/>
      <c r="T1296" s="99"/>
      <c r="U1296" s="99"/>
      <c r="V1296" s="99"/>
      <c r="W1296" s="99"/>
      <c r="X1296" s="85">
        <f>A!N1296-O1296</f>
        <v>0</v>
      </c>
      <c r="Y1296" s="86"/>
    </row>
    <row r="1297" spans="1:25" ht="12.5" x14ac:dyDescent="0.25">
      <c r="A1297" s="9">
        <v>43729</v>
      </c>
      <c r="B1297" s="1">
        <v>2197</v>
      </c>
      <c r="C1297" s="1">
        <v>428029</v>
      </c>
      <c r="D1297" s="1">
        <v>1585</v>
      </c>
      <c r="E1297" s="1">
        <v>332</v>
      </c>
      <c r="F1297" s="1">
        <v>429946</v>
      </c>
      <c r="G1297" s="25">
        <f>IF(A!B1297&gt;0,G1296+A!B1297," ")</f>
        <v>71870</v>
      </c>
      <c r="I1297" s="25">
        <f t="shared" si="41"/>
        <v>15026959</v>
      </c>
      <c r="L1297" s="83">
        <v>98.8</v>
      </c>
      <c r="M1297" s="83">
        <v>3482</v>
      </c>
      <c r="N1297" s="87">
        <f t="shared" si="42"/>
        <v>44293.432038081963</v>
      </c>
      <c r="O1297" s="87">
        <v>44293.432038081955</v>
      </c>
      <c r="P1297" s="83">
        <f t="shared" si="39"/>
        <v>97.650302270531029</v>
      </c>
      <c r="Q1297" s="92">
        <f t="shared" si="40"/>
        <v>1550469.5528052647</v>
      </c>
      <c r="R1297" s="99">
        <v>103.020918994669</v>
      </c>
      <c r="S1297" s="99"/>
      <c r="T1297" s="99"/>
      <c r="U1297" s="99"/>
      <c r="V1297" s="99"/>
      <c r="W1297" s="99"/>
      <c r="X1297" s="85">
        <f>A!N1297-O1297</f>
        <v>0</v>
      </c>
      <c r="Y1297" s="86"/>
    </row>
    <row r="1298" spans="1:25" ht="12.5" x14ac:dyDescent="0.25">
      <c r="A1298" s="9">
        <v>43736</v>
      </c>
      <c r="B1298" s="1">
        <v>1797</v>
      </c>
      <c r="C1298" s="1">
        <v>429428</v>
      </c>
      <c r="D1298" s="1">
        <v>1327</v>
      </c>
      <c r="E1298" s="1">
        <v>201</v>
      </c>
      <c r="F1298" s="1">
        <v>430956</v>
      </c>
      <c r="G1298" s="25">
        <f>IF(A!B1298&gt;0,G1297+A!B1298," ")</f>
        <v>73667</v>
      </c>
      <c r="I1298" s="25">
        <f t="shared" si="41"/>
        <v>15457915</v>
      </c>
      <c r="L1298" s="83">
        <v>98.8</v>
      </c>
      <c r="M1298" s="83">
        <v>3580.8</v>
      </c>
      <c r="N1298" s="87">
        <f t="shared" si="42"/>
        <v>44397.483166266575</v>
      </c>
      <c r="O1298" s="87">
        <v>44397.483166266575</v>
      </c>
      <c r="P1298" s="83">
        <f t="shared" si="39"/>
        <v>97.87969574155585</v>
      </c>
      <c r="Q1298" s="92">
        <f t="shared" si="40"/>
        <v>1594867.0359715312</v>
      </c>
      <c r="R1298" s="99">
        <v>103.020918994669</v>
      </c>
      <c r="S1298" s="99"/>
      <c r="T1298" s="99"/>
      <c r="U1298" s="99"/>
      <c r="V1298" s="99"/>
      <c r="W1298" s="99"/>
      <c r="X1298" s="85">
        <f>A!N1298-O1298</f>
        <v>0</v>
      </c>
      <c r="Y1298" s="86"/>
    </row>
    <row r="1299" spans="1:25" ht="12.5" x14ac:dyDescent="0.25">
      <c r="A1299" s="9">
        <v>43743</v>
      </c>
      <c r="B1299" s="1">
        <v>2212</v>
      </c>
      <c r="C1299" s="1">
        <v>429909</v>
      </c>
      <c r="D1299" s="1">
        <v>1578</v>
      </c>
      <c r="E1299" s="1">
        <v>341</v>
      </c>
      <c r="F1299" s="1">
        <v>431828</v>
      </c>
      <c r="G1299" s="25">
        <f>IF(A!B1299&gt;0,G1298+A!B1299," ")</f>
        <v>75879</v>
      </c>
      <c r="I1299" s="25">
        <f t="shared" si="41"/>
        <v>15889743</v>
      </c>
      <c r="L1299" s="83">
        <v>101.7</v>
      </c>
      <c r="M1299" s="83">
        <v>3682.6</v>
      </c>
      <c r="N1299" s="87">
        <f>F1299/1000*R1299</f>
        <v>44755.704546554698</v>
      </c>
      <c r="O1299" s="87">
        <v>44755.704546554698</v>
      </c>
      <c r="P1299" s="83">
        <f t="shared" si="39"/>
        <v>98.66943870016938</v>
      </c>
      <c r="Q1299" s="92">
        <f t="shared" si="40"/>
        <v>1639622.7405180859</v>
      </c>
      <c r="R1299" s="99">
        <v>103.64243297459799</v>
      </c>
      <c r="S1299" s="99"/>
      <c r="T1299" s="99"/>
      <c r="U1299" s="99"/>
      <c r="V1299" s="99"/>
      <c r="W1299" s="99"/>
      <c r="X1299" s="85">
        <f>A!N1299-O1299</f>
        <v>0</v>
      </c>
      <c r="Y1299" s="86"/>
    </row>
    <row r="1300" spans="1:25" ht="12.5" x14ac:dyDescent="0.25">
      <c r="A1300" s="9">
        <v>43750</v>
      </c>
      <c r="B1300" s="1">
        <v>1936</v>
      </c>
      <c r="C1300" s="1">
        <v>414063</v>
      </c>
      <c r="D1300" s="1">
        <v>1334</v>
      </c>
      <c r="E1300" s="1">
        <v>301</v>
      </c>
      <c r="F1300" s="1">
        <v>415698</v>
      </c>
      <c r="G1300" s="25">
        <f>IF(A!B1300&gt;0,G1299+A!B1300," ")</f>
        <v>77815</v>
      </c>
      <c r="I1300" s="25">
        <f t="shared" si="41"/>
        <v>16305441</v>
      </c>
      <c r="L1300" s="83">
        <v>96.9</v>
      </c>
      <c r="M1300" s="83">
        <v>3779.5</v>
      </c>
      <c r="N1300" s="87">
        <f t="shared" si="42"/>
        <v>43083.952102674433</v>
      </c>
      <c r="O1300" s="87">
        <v>43083.952102674441</v>
      </c>
      <c r="P1300" s="83">
        <f t="shared" si="39"/>
        <v>94.983855444257941</v>
      </c>
      <c r="Q1300" s="92">
        <f t="shared" si="40"/>
        <v>1682706.6926207603</v>
      </c>
      <c r="R1300" s="99">
        <v>103.64243297459799</v>
      </c>
      <c r="S1300" s="99"/>
      <c r="T1300" s="99"/>
      <c r="U1300" s="99"/>
      <c r="V1300" s="99"/>
      <c r="W1300" s="99"/>
      <c r="X1300" s="85">
        <f>A!N1300-O1300</f>
        <v>0</v>
      </c>
      <c r="Y1300" s="86"/>
    </row>
    <row r="1301" spans="1:25" ht="12.5" x14ac:dyDescent="0.25">
      <c r="A1301" s="9">
        <v>43757</v>
      </c>
      <c r="B1301" s="1">
        <v>1609</v>
      </c>
      <c r="C1301" s="1">
        <v>364662</v>
      </c>
      <c r="D1301" s="1">
        <v>1165</v>
      </c>
      <c r="E1301" s="1">
        <v>143</v>
      </c>
      <c r="F1301" s="1">
        <v>365970</v>
      </c>
      <c r="G1301" s="25">
        <f>IF(A!B1301&gt;0,G1300+A!B1301," ")</f>
        <v>79424</v>
      </c>
      <c r="I1301" s="25">
        <f t="shared" si="41"/>
        <v>16671411</v>
      </c>
      <c r="L1301" s="83">
        <v>86.3</v>
      </c>
      <c r="M1301" s="83">
        <v>3865.8</v>
      </c>
      <c r="N1301" s="87">
        <f t="shared" si="42"/>
        <v>37930.021195713634</v>
      </c>
      <c r="O1301" s="87">
        <v>37930.021195713634</v>
      </c>
      <c r="P1301" s="83">
        <f t="shared" si="39"/>
        <v>83.621382775320257</v>
      </c>
      <c r="Q1301" s="92">
        <f t="shared" si="40"/>
        <v>1720636.713816474</v>
      </c>
      <c r="R1301" s="99">
        <v>103.64243297459799</v>
      </c>
      <c r="S1301" s="99"/>
      <c r="T1301" s="99"/>
      <c r="U1301" s="99"/>
      <c r="V1301" s="99"/>
      <c r="W1301" s="99"/>
      <c r="X1301" s="85">
        <f>A!N1301-O1301</f>
        <v>0</v>
      </c>
      <c r="Y1301" s="86"/>
    </row>
    <row r="1302" spans="1:25" ht="12.5" x14ac:dyDescent="0.25">
      <c r="A1302" s="9">
        <v>43764</v>
      </c>
      <c r="B1302" s="1">
        <v>2249</v>
      </c>
      <c r="C1302" s="1">
        <v>442391</v>
      </c>
      <c r="D1302" s="1">
        <v>1507</v>
      </c>
      <c r="E1302" s="1">
        <v>392</v>
      </c>
      <c r="F1302" s="1">
        <v>444290</v>
      </c>
      <c r="G1302" s="25">
        <f>IF(A!B1302&gt;0,G1301+A!B1302," ")</f>
        <v>81673</v>
      </c>
      <c r="I1302" s="25">
        <f t="shared" si="41"/>
        <v>17115701</v>
      </c>
      <c r="L1302" s="83">
        <v>104</v>
      </c>
      <c r="M1302" s="83">
        <v>3969.8</v>
      </c>
      <c r="N1302" s="87">
        <f>F1302/1000*R1302</f>
        <v>46047.296546284146</v>
      </c>
      <c r="O1302" s="87">
        <v>46047.296546284146</v>
      </c>
      <c r="P1302" s="83">
        <f t="shared" si="39"/>
        <v>101.5169116409734</v>
      </c>
      <c r="Q1302" s="92">
        <f t="shared" si="40"/>
        <v>1766684.0103627581</v>
      </c>
      <c r="R1302" s="99">
        <v>103.64243297459799</v>
      </c>
      <c r="S1302" s="99"/>
      <c r="T1302" s="99"/>
      <c r="U1302" s="99"/>
      <c r="V1302" s="99"/>
      <c r="W1302" s="99"/>
      <c r="X1302" s="85">
        <f>A!N1302-O1302</f>
        <v>0</v>
      </c>
      <c r="Y1302" s="86"/>
    </row>
    <row r="1303" spans="1:25" ht="12.5" x14ac:dyDescent="0.25">
      <c r="A1303" s="9">
        <v>43771</v>
      </c>
      <c r="B1303" s="1">
        <v>2323</v>
      </c>
      <c r="C1303" s="1">
        <v>426621</v>
      </c>
      <c r="D1303" s="1">
        <v>1681</v>
      </c>
      <c r="E1303" s="1">
        <v>314</v>
      </c>
      <c r="F1303" s="1">
        <v>428616</v>
      </c>
      <c r="G1303" s="25">
        <f>IF(A!B1303&gt;0,G1302+A!B1303," ")</f>
        <v>83996</v>
      </c>
      <c r="I1303" s="25">
        <f t="shared" si="41"/>
        <v>17544317</v>
      </c>
      <c r="L1303" s="83">
        <v>102.3</v>
      </c>
      <c r="M1303" s="83">
        <v>4071.7</v>
      </c>
      <c r="N1303" s="87">
        <f t="shared" si="42"/>
        <v>44422.805051840296</v>
      </c>
      <c r="O1303" s="87">
        <v>44422.805051840289</v>
      </c>
      <c r="P1303" s="83">
        <f t="shared" si="39"/>
        <v>97.93552094331956</v>
      </c>
      <c r="Q1303" s="92">
        <f t="shared" si="40"/>
        <v>1811106.8154145984</v>
      </c>
      <c r="R1303" s="99">
        <v>103.64243297459799</v>
      </c>
      <c r="S1303" s="99"/>
      <c r="T1303" s="99"/>
      <c r="U1303" s="99"/>
      <c r="V1303" s="99"/>
      <c r="W1303" s="99"/>
      <c r="X1303" s="85">
        <f>A!N1303-O1303</f>
        <v>0</v>
      </c>
      <c r="Y1303" s="86"/>
    </row>
    <row r="1304" spans="1:25" ht="12.5" x14ac:dyDescent="0.25">
      <c r="A1304" s="9">
        <v>43778</v>
      </c>
      <c r="B1304" s="1">
        <v>2301</v>
      </c>
      <c r="C1304" s="1">
        <v>431830</v>
      </c>
      <c r="D1304" s="1">
        <v>1642</v>
      </c>
      <c r="E1304" s="1">
        <v>230</v>
      </c>
      <c r="F1304" s="1">
        <v>433702</v>
      </c>
      <c r="G1304" s="25">
        <f>IF(A!B1304&gt;0,G1303+A!B1304," ")</f>
        <v>86297</v>
      </c>
      <c r="I1304" s="25">
        <f t="shared" si="41"/>
        <v>17978019</v>
      </c>
      <c r="L1304" s="83">
        <v>103</v>
      </c>
      <c r="M1304" s="83">
        <v>4174.7</v>
      </c>
      <c r="N1304" s="87">
        <f t="shared" si="42"/>
        <v>44949.930465949103</v>
      </c>
      <c r="O1304" s="87">
        <v>44949.930465949095</v>
      </c>
      <c r="P1304" s="83">
        <f t="shared" si="39"/>
        <v>99.097633555815889</v>
      </c>
      <c r="Q1304" s="92">
        <f t="shared" si="40"/>
        <v>1856056.7458805474</v>
      </c>
      <c r="R1304" s="99">
        <v>103.64243297459799</v>
      </c>
      <c r="S1304" s="99"/>
      <c r="T1304" s="99"/>
      <c r="U1304" s="99"/>
      <c r="V1304" s="99"/>
      <c r="W1304" s="99"/>
      <c r="X1304" s="85">
        <f>A!N1304-O1304</f>
        <v>0</v>
      </c>
      <c r="Y1304" s="86"/>
    </row>
    <row r="1305" spans="1:25" ht="12.5" x14ac:dyDescent="0.25">
      <c r="A1305" s="9">
        <v>43785</v>
      </c>
      <c r="B1305" s="1">
        <v>2110</v>
      </c>
      <c r="C1305" s="1">
        <v>424721</v>
      </c>
      <c r="D1305" s="1">
        <v>1431</v>
      </c>
      <c r="E1305" s="1">
        <v>248</v>
      </c>
      <c r="F1305" s="1">
        <v>426400</v>
      </c>
      <c r="G1305" s="25">
        <f>IF(A!B1305&gt;0,G1304+A!B1305," ")</f>
        <v>88407</v>
      </c>
      <c r="I1305" s="25">
        <f t="shared" si="41"/>
        <v>18404419</v>
      </c>
      <c r="L1305" s="83">
        <v>101.2</v>
      </c>
      <c r="M1305" s="83">
        <v>4275.8999999999996</v>
      </c>
      <c r="N1305" s="87">
        <f t="shared" si="42"/>
        <v>44193.133420368584</v>
      </c>
      <c r="O1305" s="87">
        <v>44193.133420368584</v>
      </c>
      <c r="P1305" s="83">
        <f t="shared" ref="P1305:P1368" si="43">(O1305*2204.62262185)/1000000</f>
        <v>97.429181668979851</v>
      </c>
      <c r="Q1305" s="92">
        <f t="shared" si="40"/>
        <v>1900249.8793009161</v>
      </c>
      <c r="R1305" s="99">
        <v>103.64243297459799</v>
      </c>
      <c r="S1305" s="99"/>
      <c r="T1305" s="99"/>
      <c r="U1305" s="99"/>
      <c r="V1305" s="99"/>
      <c r="W1305" s="99"/>
      <c r="X1305" s="85">
        <f>A!N1305-O1305</f>
        <v>0</v>
      </c>
      <c r="Y1305" s="86"/>
    </row>
    <row r="1306" spans="1:25" ht="12.5" x14ac:dyDescent="0.25">
      <c r="A1306" s="9">
        <v>43792</v>
      </c>
      <c r="B1306" s="1">
        <v>2195</v>
      </c>
      <c r="C1306" s="1">
        <v>440182</v>
      </c>
      <c r="D1306" s="1">
        <v>1445</v>
      </c>
      <c r="E1306" s="1">
        <v>340</v>
      </c>
      <c r="F1306" s="1">
        <v>441967</v>
      </c>
      <c r="G1306" s="25">
        <f>IF(A!B1306&gt;0,G1305+A!B1306," ")</f>
        <v>90602</v>
      </c>
      <c r="I1306" s="25">
        <f t="shared" si="41"/>
        <v>18846386</v>
      </c>
      <c r="L1306" s="83">
        <v>104.9</v>
      </c>
      <c r="M1306" s="83">
        <v>4380.8</v>
      </c>
      <c r="N1306" s="87">
        <f>F1306/1000*R1306</f>
        <v>45806.535174484154</v>
      </c>
      <c r="O1306" s="87">
        <v>45806.535174484146</v>
      </c>
      <c r="P1306" s="83">
        <f t="shared" si="43"/>
        <v>100.98612367423549</v>
      </c>
      <c r="Q1306" s="92">
        <f t="shared" si="40"/>
        <v>1946056.4144754002</v>
      </c>
      <c r="R1306" s="99">
        <v>103.64243297459799</v>
      </c>
      <c r="S1306" s="99"/>
      <c r="T1306" s="99"/>
      <c r="U1306" s="99"/>
      <c r="V1306" s="99"/>
      <c r="W1306" s="99"/>
      <c r="X1306" s="85">
        <f>A!N1306-O1306</f>
        <v>0</v>
      </c>
      <c r="Y1306" s="86"/>
    </row>
    <row r="1307" spans="1:25" ht="12.5" x14ac:dyDescent="0.25">
      <c r="A1307" s="9">
        <v>43799</v>
      </c>
      <c r="B1307" s="1">
        <v>2093</v>
      </c>
      <c r="C1307" s="1">
        <v>447866</v>
      </c>
      <c r="D1307" s="1">
        <v>1505</v>
      </c>
      <c r="E1307" s="1">
        <v>219</v>
      </c>
      <c r="F1307" s="1">
        <v>449590</v>
      </c>
      <c r="G1307" s="25">
        <f>IF(A!B1307&gt;0,G1306+A!B1307," ")</f>
        <v>92695</v>
      </c>
      <c r="I1307" s="25">
        <f t="shared" si="41"/>
        <v>19295976</v>
      </c>
      <c r="L1307" s="83">
        <v>106.2</v>
      </c>
      <c r="M1307" s="83">
        <v>4487</v>
      </c>
      <c r="N1307" s="87">
        <f>F1307/1000*R1307</f>
        <v>46596.601441049512</v>
      </c>
      <c r="O1307" s="87">
        <v>46596.601441049512</v>
      </c>
      <c r="P1307" s="83">
        <f t="shared" si="43"/>
        <v>102.72792163826607</v>
      </c>
      <c r="Q1307" s="92">
        <f t="shared" si="40"/>
        <v>1992653.0159164497</v>
      </c>
      <c r="R1307" s="99">
        <v>103.64243297459799</v>
      </c>
      <c r="S1307" s="99"/>
      <c r="T1307" s="99"/>
      <c r="U1307" s="99"/>
      <c r="V1307" s="99"/>
      <c r="W1307" s="99"/>
      <c r="X1307" s="85">
        <f>A!N1307-O1307</f>
        <v>0</v>
      </c>
      <c r="Y1307" s="86"/>
    </row>
    <row r="1308" spans="1:25" ht="12.5" x14ac:dyDescent="0.25">
      <c r="A1308" s="9">
        <v>43806</v>
      </c>
      <c r="B1308" s="1">
        <v>2194</v>
      </c>
      <c r="C1308" s="1">
        <v>439118</v>
      </c>
      <c r="D1308" s="1">
        <v>1526</v>
      </c>
      <c r="E1308" s="1">
        <v>299</v>
      </c>
      <c r="F1308" s="1">
        <v>440943</v>
      </c>
      <c r="G1308" s="25">
        <f>IF(A!B1308&gt;0,G1307+A!B1308," ")</f>
        <v>94889</v>
      </c>
      <c r="I1308" s="25">
        <f t="shared" si="41"/>
        <v>19736919</v>
      </c>
      <c r="L1308" s="83">
        <v>103.3</v>
      </c>
      <c r="M1308" s="83">
        <v>4590.3</v>
      </c>
      <c r="N1308" s="87">
        <f t="shared" si="42"/>
        <v>45700.405323118161</v>
      </c>
      <c r="O1308" s="87">
        <v>45700.405323118168</v>
      </c>
      <c r="P1308" s="83">
        <f t="shared" si="43"/>
        <v>100.75214740306048</v>
      </c>
      <c r="Q1308" s="92">
        <f t="shared" si="40"/>
        <v>2038353.4212395679</v>
      </c>
      <c r="R1308" s="99">
        <v>103.64243297459799</v>
      </c>
      <c r="S1308" s="99"/>
      <c r="T1308" s="99"/>
      <c r="U1308" s="99"/>
      <c r="V1308" s="99"/>
      <c r="W1308" s="99"/>
      <c r="X1308" s="85">
        <f>A!N1308-O1308</f>
        <v>0</v>
      </c>
    </row>
    <row r="1309" spans="1:25" ht="12.5" x14ac:dyDescent="0.25">
      <c r="A1309" s="9">
        <v>43813</v>
      </c>
      <c r="B1309" s="1">
        <v>2354</v>
      </c>
      <c r="C1309" s="1">
        <v>448515</v>
      </c>
      <c r="D1309" s="1">
        <v>1631</v>
      </c>
      <c r="E1309" s="1">
        <v>402</v>
      </c>
      <c r="F1309" s="1">
        <v>443585</v>
      </c>
      <c r="G1309" s="25">
        <f>IF(A!B1309&gt;0,G1308+A!B1309," ")</f>
        <v>97243</v>
      </c>
      <c r="I1309" s="25">
        <f t="shared" si="41"/>
        <v>20180504</v>
      </c>
      <c r="L1309" s="83">
        <v>103.2</v>
      </c>
      <c r="M1309" s="83">
        <v>4694.2</v>
      </c>
      <c r="N1309" s="87">
        <f t="shared" si="42"/>
        <v>45974.228631037047</v>
      </c>
      <c r="O1309" s="87">
        <v>45974.228631037047</v>
      </c>
      <c r="P1309" s="83">
        <f t="shared" si="43"/>
        <v>101.35582446208824</v>
      </c>
      <c r="Q1309" s="92">
        <f t="shared" si="40"/>
        <v>2084327.649870605</v>
      </c>
      <c r="R1309" s="99">
        <v>103.64243297459799</v>
      </c>
      <c r="S1309" s="99"/>
      <c r="T1309" s="99"/>
      <c r="U1309" s="99"/>
      <c r="V1309" s="99"/>
      <c r="W1309" s="99"/>
      <c r="X1309" s="85">
        <f>A!N1309-O1309</f>
        <v>0</v>
      </c>
    </row>
    <row r="1310" spans="1:25" ht="12.5" x14ac:dyDescent="0.25">
      <c r="A1310" s="9">
        <v>43820</v>
      </c>
      <c r="B1310" s="1">
        <v>2293</v>
      </c>
      <c r="C1310" s="1">
        <v>437702</v>
      </c>
      <c r="D1310" s="1">
        <v>1817</v>
      </c>
      <c r="E1310" s="1">
        <v>277</v>
      </c>
      <c r="F1310" s="1">
        <v>439796</v>
      </c>
      <c r="G1310" s="25">
        <f>IF(A!B1310&gt;0,G1309+A!B1310," ")</f>
        <v>99536</v>
      </c>
      <c r="I1310" s="25">
        <f t="shared" si="41"/>
        <v>20620300</v>
      </c>
      <c r="L1310" s="83"/>
      <c r="M1310" s="83"/>
      <c r="N1310" s="87">
        <f t="shared" si="42"/>
        <v>45581.527452496302</v>
      </c>
      <c r="O1310" s="87">
        <v>45581.527452496295</v>
      </c>
      <c r="P1310" s="83">
        <f t="shared" si="43"/>
        <v>100.49006656025013</v>
      </c>
      <c r="Q1310" s="92">
        <f t="shared" si="40"/>
        <v>2129909.1773231011</v>
      </c>
      <c r="R1310" s="99">
        <v>103.64243297459799</v>
      </c>
      <c r="S1310" s="99"/>
      <c r="T1310" s="99"/>
      <c r="U1310" s="99"/>
      <c r="V1310" s="99"/>
      <c r="W1310" s="99"/>
      <c r="X1310" s="85">
        <f>A!N1310-O1310</f>
        <v>0</v>
      </c>
    </row>
    <row r="1311" spans="1:25" ht="12.5" x14ac:dyDescent="0.25">
      <c r="A1311" s="9">
        <v>43827</v>
      </c>
      <c r="B1311" s="1">
        <v>978</v>
      </c>
      <c r="C1311" s="1">
        <v>210461</v>
      </c>
      <c r="D1311" s="1">
        <v>689</v>
      </c>
      <c r="E1311" s="1">
        <v>76</v>
      </c>
      <c r="F1311" s="1">
        <v>211226</v>
      </c>
      <c r="G1311" s="25">
        <f>IF(A!B1311&gt;0,G1310+A!B1311," ")</f>
        <v>100514</v>
      </c>
      <c r="I1311" s="25">
        <f>IF(F1311&gt;0,I1310+F1311," ")</f>
        <v>20831526</v>
      </c>
      <c r="L1311" s="83">
        <v>51</v>
      </c>
      <c r="M1311" s="83">
        <v>4848.2</v>
      </c>
      <c r="N1311" s="87">
        <f>F1311/1000*R1311</f>
        <v>21891.976547492435</v>
      </c>
      <c r="O1311" s="87">
        <v>21892</v>
      </c>
      <c r="P1311" s="83">
        <f t="shared" si="43"/>
        <v>48.263598437540203</v>
      </c>
      <c r="Q1311" s="92">
        <f>IF(O1311&gt;0,Q1310+O1311," ")</f>
        <v>2151801.1773231011</v>
      </c>
      <c r="R1311" s="99">
        <v>103.64243297459799</v>
      </c>
      <c r="S1311" s="99"/>
      <c r="T1311" s="99"/>
      <c r="U1311" s="99"/>
      <c r="V1311" s="99"/>
      <c r="W1311" s="99"/>
      <c r="X1311" s="85">
        <f>A!N1311-O1311</f>
        <v>-2.3452507564797997E-2</v>
      </c>
    </row>
    <row r="1312" spans="1:25" ht="12.5" x14ac:dyDescent="0.25">
      <c r="A1312" s="9">
        <v>43834</v>
      </c>
      <c r="B1312" s="1">
        <v>1453</v>
      </c>
      <c r="C1312" s="1">
        <v>290831</v>
      </c>
      <c r="D1312" s="1">
        <v>996</v>
      </c>
      <c r="E1312" s="1">
        <v>128</v>
      </c>
      <c r="F1312" s="1">
        <v>291955</v>
      </c>
      <c r="G1312" s="25">
        <f>B1312</f>
        <v>1453</v>
      </c>
      <c r="I1312" s="25">
        <f>F1312</f>
        <v>291955</v>
      </c>
      <c r="L1312" s="83">
        <v>70.5</v>
      </c>
      <c r="M1312" s="83"/>
      <c r="N1312" s="87">
        <f t="shared" si="42"/>
        <v>31130.155274324712</v>
      </c>
      <c r="O1312" s="87">
        <v>31130.155274324712</v>
      </c>
      <c r="P1312" s="83">
        <f t="shared" si="43"/>
        <v>68.630244539479364</v>
      </c>
      <c r="Q1312" s="92">
        <f>O1312</f>
        <v>31130.155274324712</v>
      </c>
      <c r="R1312" s="99">
        <v>106.626552976742</v>
      </c>
      <c r="S1312" s="99"/>
      <c r="T1312" s="99"/>
      <c r="U1312" s="99"/>
      <c r="V1312" s="99"/>
      <c r="W1312" s="99"/>
      <c r="X1312" s="85">
        <f>A!N1312-O1312</f>
        <v>0</v>
      </c>
    </row>
    <row r="1313" spans="1:24" ht="12.5" x14ac:dyDescent="0.25">
      <c r="A1313" s="9">
        <v>43841</v>
      </c>
      <c r="B1313" s="1">
        <v>2668</v>
      </c>
      <c r="C1313" s="1">
        <v>445053</v>
      </c>
      <c r="D1313" s="1">
        <v>1938</v>
      </c>
      <c r="E1313" s="1">
        <v>386</v>
      </c>
      <c r="F1313" s="1">
        <v>447377</v>
      </c>
      <c r="G1313" s="25">
        <f>IF(A!B1313&gt;0,G1312+A!B1313," ")</f>
        <v>4121</v>
      </c>
      <c r="I1313" s="25">
        <f t="shared" si="41"/>
        <v>739332</v>
      </c>
      <c r="J1313" s="83"/>
      <c r="K1313" s="83"/>
      <c r="L1313" s="83">
        <v>104.5</v>
      </c>
      <c r="M1313" s="83">
        <v>175</v>
      </c>
      <c r="N1313" s="87">
        <f t="shared" si="42"/>
        <v>47702.267391075911</v>
      </c>
      <c r="O1313" s="87">
        <v>47702.267391075911</v>
      </c>
      <c r="P1313" s="83">
        <f t="shared" si="43"/>
        <v>105.16549780390353</v>
      </c>
      <c r="Q1313" s="92">
        <f>IF(O1313&gt;0,Q1312+O1313," ")</f>
        <v>78832.42266540062</v>
      </c>
      <c r="R1313" s="99">
        <v>106.626552976742</v>
      </c>
      <c r="S1313" s="99"/>
      <c r="T1313" s="99"/>
      <c r="U1313" s="99"/>
      <c r="V1313" s="99"/>
      <c r="W1313" s="99"/>
      <c r="X1313" s="85">
        <f>A!N1313-O1313</f>
        <v>0</v>
      </c>
    </row>
    <row r="1314" spans="1:24" ht="12.5" x14ac:dyDescent="0.25">
      <c r="A1314" s="9">
        <v>43848</v>
      </c>
      <c r="B1314" s="1">
        <v>2409</v>
      </c>
      <c r="C1314" s="1">
        <v>451656</v>
      </c>
      <c r="D1314" s="1">
        <v>1719</v>
      </c>
      <c r="E1314" s="1">
        <v>353</v>
      </c>
      <c r="F1314" s="1">
        <v>453728</v>
      </c>
      <c r="G1314" s="25">
        <f>IF(A!B1314&gt;0,G1313+A!B1314," ")</f>
        <v>6530</v>
      </c>
      <c r="I1314" s="25">
        <f t="shared" si="41"/>
        <v>1193060</v>
      </c>
      <c r="K1314" s="83"/>
      <c r="L1314" s="83">
        <v>107.4</v>
      </c>
      <c r="M1314" s="83">
        <v>282.39999999999998</v>
      </c>
      <c r="N1314" s="87">
        <f t="shared" si="42"/>
        <v>48379.452629031199</v>
      </c>
      <c r="O1314" s="87">
        <v>48379.452629031199</v>
      </c>
      <c r="P1314" s="83">
        <f t="shared" si="43"/>
        <v>106.65843569868264</v>
      </c>
      <c r="Q1314" s="92">
        <f t="shared" si="40"/>
        <v>127211.87529443181</v>
      </c>
      <c r="R1314" s="99">
        <v>106.626552976742</v>
      </c>
      <c r="S1314" s="99"/>
      <c r="T1314" s="99"/>
      <c r="U1314" s="99"/>
      <c r="V1314" s="99"/>
      <c r="W1314" s="99"/>
      <c r="X1314" s="85">
        <f>A!N1314-O1314</f>
        <v>0</v>
      </c>
    </row>
    <row r="1315" spans="1:24" ht="12.5" x14ac:dyDescent="0.25">
      <c r="A1315" s="9">
        <v>43855</v>
      </c>
      <c r="B1315" s="1">
        <v>2353</v>
      </c>
      <c r="C1315" s="1">
        <v>442845</v>
      </c>
      <c r="D1315" s="1">
        <v>1705</v>
      </c>
      <c r="E1315" s="1">
        <v>283</v>
      </c>
      <c r="F1315" s="1">
        <v>444833</v>
      </c>
      <c r="G1315" s="25">
        <f>IF(A!B1315&gt;0,G1314+A!B1315," ")</f>
        <v>8883</v>
      </c>
      <c r="I1315" s="25">
        <f t="shared" si="41"/>
        <v>1637893</v>
      </c>
      <c r="K1315" s="83"/>
      <c r="L1315" s="83">
        <v>104</v>
      </c>
      <c r="M1315" s="83">
        <v>386.4</v>
      </c>
      <c r="N1315" s="87">
        <f>F1315/1000*R1315</f>
        <v>47431.009440303082</v>
      </c>
      <c r="O1315" s="87">
        <v>47431.009440303082</v>
      </c>
      <c r="P1315" s="83">
        <f t="shared" si="43"/>
        <v>104.5674763892731</v>
      </c>
      <c r="Q1315" s="92">
        <f t="shared" si="40"/>
        <v>174642.88473473489</v>
      </c>
      <c r="R1315" s="99">
        <v>106.626552976742</v>
      </c>
      <c r="S1315" s="99"/>
      <c r="T1315" s="99"/>
      <c r="U1315" s="99"/>
      <c r="V1315" s="99"/>
      <c r="W1315" s="99"/>
      <c r="X1315" s="85">
        <f>A!N1315-O1315</f>
        <v>0</v>
      </c>
    </row>
    <row r="1316" spans="1:24" ht="12.5" x14ac:dyDescent="0.25">
      <c r="A1316" s="9">
        <v>43862</v>
      </c>
      <c r="B1316" s="1">
        <v>2424</v>
      </c>
      <c r="C1316" s="1">
        <v>439408</v>
      </c>
      <c r="D1316" s="1">
        <v>1682</v>
      </c>
      <c r="E1316" s="1">
        <v>378</v>
      </c>
      <c r="F1316" s="1">
        <v>441468</v>
      </c>
      <c r="G1316" s="25">
        <f>IF(A!B1316&gt;0,G1315+A!B1316," ")</f>
        <v>11307</v>
      </c>
      <c r="I1316" s="25">
        <f t="shared" si="41"/>
        <v>2079361</v>
      </c>
      <c r="K1316" s="83"/>
      <c r="L1316" s="83">
        <v>103.9</v>
      </c>
      <c r="M1316" s="83">
        <v>490.2</v>
      </c>
      <c r="N1316" s="87">
        <f t="shared" si="42"/>
        <v>46454.434602526933</v>
      </c>
      <c r="O1316" s="87">
        <v>46454.434602526933</v>
      </c>
      <c r="P1316" s="83">
        <f t="shared" si="43"/>
        <v>102.41449740998229</v>
      </c>
      <c r="Q1316" s="92">
        <f t="shared" si="40"/>
        <v>221097.31933726184</v>
      </c>
      <c r="R1316" s="99">
        <v>105.22718430900299</v>
      </c>
      <c r="S1316" s="99"/>
      <c r="T1316" s="99"/>
      <c r="U1316" s="99"/>
      <c r="V1316" s="99"/>
      <c r="W1316" s="99"/>
      <c r="X1316" s="85">
        <f>A!N1316-O1316</f>
        <v>0</v>
      </c>
    </row>
    <row r="1317" spans="1:24" ht="12.5" x14ac:dyDescent="0.25">
      <c r="A1317" s="9">
        <v>43869</v>
      </c>
      <c r="B1317" s="1">
        <v>2471</v>
      </c>
      <c r="C1317" s="1">
        <v>423708</v>
      </c>
      <c r="D1317" s="1">
        <v>1816</v>
      </c>
      <c r="E1317" s="1">
        <v>294</v>
      </c>
      <c r="F1317" s="1">
        <v>425818</v>
      </c>
      <c r="G1317" s="25">
        <f>IF(A!B1317&gt;0,G1316+A!B1317," ")</f>
        <v>13778</v>
      </c>
      <c r="I1317" s="25">
        <f t="shared" si="41"/>
        <v>2505179</v>
      </c>
      <c r="K1317" s="83"/>
      <c r="L1317" s="83">
        <v>99.9</v>
      </c>
      <c r="M1317" s="83">
        <v>590.1</v>
      </c>
      <c r="N1317" s="87">
        <f>F1317/1000*R1317</f>
        <v>44807.629168091036</v>
      </c>
      <c r="O1317" s="87">
        <v>44807.629168091036</v>
      </c>
      <c r="P1317" s="83">
        <f t="shared" si="43"/>
        <v>98.7839128954394</v>
      </c>
      <c r="Q1317" s="92">
        <f t="shared" si="40"/>
        <v>265904.94850535289</v>
      </c>
      <c r="R1317" s="99">
        <v>105.22718430900299</v>
      </c>
      <c r="S1317" s="99"/>
      <c r="T1317" s="99"/>
      <c r="U1317" s="99"/>
      <c r="V1317" s="99"/>
      <c r="W1317" s="99"/>
      <c r="X1317" s="85">
        <f>A!N1317-O1317</f>
        <v>0</v>
      </c>
    </row>
    <row r="1318" spans="1:24" ht="12.5" x14ac:dyDescent="0.25">
      <c r="A1318" s="9">
        <v>43876</v>
      </c>
      <c r="B1318" s="1">
        <v>2350</v>
      </c>
      <c r="C1318" s="1">
        <v>421360</v>
      </c>
      <c r="D1318" s="1">
        <v>1674</v>
      </c>
      <c r="E1318" s="1">
        <v>330</v>
      </c>
      <c r="F1318" s="1">
        <v>423364</v>
      </c>
      <c r="G1318" s="25">
        <f>IF(A!B1318&gt;0,G1317+A!B1318," ")</f>
        <v>16128</v>
      </c>
      <c r="I1318" s="25">
        <f t="shared" si="41"/>
        <v>2928543</v>
      </c>
      <c r="K1318" s="83"/>
      <c r="L1318" s="83">
        <v>100.4</v>
      </c>
      <c r="M1318" s="83">
        <v>690.5</v>
      </c>
      <c r="N1318" s="87">
        <f t="shared" si="42"/>
        <v>44549.401657796741</v>
      </c>
      <c r="O1318" s="87">
        <v>44549.401657796741</v>
      </c>
      <c r="P1318" s="83">
        <f t="shared" si="43"/>
        <v>98.214618684660593</v>
      </c>
      <c r="Q1318" s="92">
        <f t="shared" si="40"/>
        <v>310454.35016314965</v>
      </c>
      <c r="R1318" s="99">
        <v>105.22718430900299</v>
      </c>
      <c r="S1318" s="99"/>
      <c r="T1318" s="99"/>
      <c r="U1318" s="99"/>
      <c r="V1318" s="99"/>
      <c r="W1318" s="99"/>
      <c r="X1318" s="85">
        <f>A!N1318-O1318</f>
        <v>0</v>
      </c>
    </row>
    <row r="1319" spans="1:24" ht="12.5" x14ac:dyDescent="0.25">
      <c r="A1319" s="9">
        <v>43883</v>
      </c>
      <c r="B1319" s="1">
        <v>1996</v>
      </c>
      <c r="C1319" s="1">
        <v>404849</v>
      </c>
      <c r="D1319" s="1">
        <v>1453</v>
      </c>
      <c r="E1319" s="1">
        <v>230</v>
      </c>
      <c r="F1319" s="1">
        <v>406532</v>
      </c>
      <c r="G1319" s="25">
        <f>IF(A!B1319&gt;0,G1318+A!B1319," ")</f>
        <v>18124</v>
      </c>
      <c r="I1319" s="25">
        <f t="shared" si="41"/>
        <v>3335075</v>
      </c>
      <c r="K1319" s="83"/>
      <c r="L1319" s="83">
        <v>96.2</v>
      </c>
      <c r="M1319" s="83">
        <v>786.7</v>
      </c>
      <c r="N1319" s="87">
        <f t="shared" si="42"/>
        <v>42778.217691507605</v>
      </c>
      <c r="O1319" s="87">
        <v>42778.217691507605</v>
      </c>
      <c r="P1319" s="83">
        <f t="shared" si="43"/>
        <v>94.309826445121558</v>
      </c>
      <c r="Q1319" s="92">
        <f t="shared" si="40"/>
        <v>353232.56785465725</v>
      </c>
      <c r="R1319" s="99">
        <v>105.22718430900299</v>
      </c>
      <c r="S1319" s="99"/>
      <c r="T1319" s="99"/>
      <c r="U1319" s="99"/>
      <c r="V1319" s="99"/>
      <c r="W1319" s="99"/>
      <c r="X1319" s="85">
        <f>A!N1319-O1319</f>
        <v>0</v>
      </c>
    </row>
    <row r="1320" spans="1:24" ht="12.5" x14ac:dyDescent="0.25">
      <c r="A1320" s="9">
        <v>43890</v>
      </c>
      <c r="B1320" s="1">
        <v>2300</v>
      </c>
      <c r="C1320" s="1">
        <v>432772</v>
      </c>
      <c r="D1320" s="1">
        <v>1707</v>
      </c>
      <c r="E1320" s="1">
        <v>290</v>
      </c>
      <c r="F1320" s="1">
        <v>434769</v>
      </c>
      <c r="G1320" s="25">
        <f>IF(A!B1320&gt;0,G1319+A!B1320," ")</f>
        <v>20424</v>
      </c>
      <c r="I1320" s="25">
        <f t="shared" si="41"/>
        <v>3769844</v>
      </c>
      <c r="K1320" s="83"/>
      <c r="L1320" s="83">
        <v>103.3</v>
      </c>
      <c r="M1320" s="83">
        <v>890.1</v>
      </c>
      <c r="N1320" s="87">
        <f t="shared" si="42"/>
        <v>45589.116345085109</v>
      </c>
      <c r="O1320" s="87">
        <v>45589.116345085109</v>
      </c>
      <c r="P1320" s="83">
        <f t="shared" si="43"/>
        <v>100.50679720452624</v>
      </c>
      <c r="Q1320" s="92">
        <f t="shared" si="40"/>
        <v>398821.68419974233</v>
      </c>
      <c r="R1320" s="99">
        <v>104.85824965691</v>
      </c>
      <c r="S1320" s="99"/>
      <c r="T1320" s="99"/>
      <c r="U1320" s="99"/>
      <c r="V1320" s="99"/>
      <c r="W1320" s="99"/>
      <c r="X1320" s="85">
        <f>A!N1320-O1320</f>
        <v>0</v>
      </c>
    </row>
    <row r="1321" spans="1:24" ht="12.5" x14ac:dyDescent="0.25">
      <c r="A1321" s="9">
        <v>43897</v>
      </c>
      <c r="B1321" s="1">
        <v>2196</v>
      </c>
      <c r="C1321" s="1">
        <v>436862</v>
      </c>
      <c r="D1321" s="1">
        <v>1525</v>
      </c>
      <c r="E1321" s="1">
        <v>345</v>
      </c>
      <c r="F1321" s="1">
        <v>438732</v>
      </c>
      <c r="G1321" s="25">
        <f>IF(A!B1321&gt;0,G1320+A!B1321," ")</f>
        <v>22620</v>
      </c>
      <c r="I1321" s="25">
        <f t="shared" si="41"/>
        <v>4208576</v>
      </c>
      <c r="K1321" s="83"/>
      <c r="L1321" s="83">
        <v>102.8</v>
      </c>
      <c r="M1321" s="83">
        <v>992.9</v>
      </c>
      <c r="N1321" s="87">
        <f t="shared" si="42"/>
        <v>46004.669588475444</v>
      </c>
      <c r="O1321" s="87">
        <v>46004.669588475444</v>
      </c>
      <c r="P1321" s="83">
        <f t="shared" si="43"/>
        <v>101.4229352854877</v>
      </c>
      <c r="Q1321" s="92">
        <f t="shared" si="40"/>
        <v>444826.35378821776</v>
      </c>
      <c r="R1321" s="99">
        <v>104.85824965691</v>
      </c>
      <c r="S1321" s="99"/>
      <c r="T1321" s="99"/>
      <c r="U1321" s="99"/>
      <c r="V1321" s="99"/>
      <c r="W1321" s="99"/>
      <c r="X1321" s="85">
        <f>A!N1321-O1321</f>
        <v>0</v>
      </c>
    </row>
    <row r="1322" spans="1:24" ht="12.5" x14ac:dyDescent="0.25">
      <c r="A1322" s="9">
        <v>43904</v>
      </c>
      <c r="B1322" s="1">
        <v>2282</v>
      </c>
      <c r="C1322" s="1">
        <v>441277</v>
      </c>
      <c r="D1322" s="1">
        <v>1663</v>
      </c>
      <c r="E1322" s="1">
        <v>246</v>
      </c>
      <c r="F1322" s="1">
        <v>443186</v>
      </c>
      <c r="G1322" s="25">
        <f>IF(A!B1322&gt;0,G1321+A!B1322," ")</f>
        <v>24902</v>
      </c>
      <c r="I1322" s="25">
        <f t="shared" si="41"/>
        <v>4651762</v>
      </c>
      <c r="K1322" s="83"/>
      <c r="L1322" s="83">
        <v>104.2</v>
      </c>
      <c r="M1322" s="83">
        <v>1097</v>
      </c>
      <c r="N1322" s="87">
        <f t="shared" si="42"/>
        <v>46471.708232447316</v>
      </c>
      <c r="O1322" s="87">
        <v>46471.708232447316</v>
      </c>
      <c r="P1322" s="83">
        <f t="shared" si="43"/>
        <v>102.45257924526624</v>
      </c>
      <c r="Q1322" s="92">
        <f t="shared" si="40"/>
        <v>491298.06202066509</v>
      </c>
      <c r="R1322" s="99">
        <v>104.85824965691</v>
      </c>
      <c r="S1322" s="99"/>
      <c r="T1322" s="99"/>
      <c r="U1322" s="99"/>
      <c r="V1322" s="99"/>
      <c r="W1322" s="99"/>
      <c r="X1322" s="85">
        <f>A!N1322-O1322</f>
        <v>0</v>
      </c>
    </row>
    <row r="1323" spans="1:24" ht="12.5" x14ac:dyDescent="0.25">
      <c r="A1323" s="9">
        <v>43911</v>
      </c>
      <c r="B1323" s="1">
        <v>2241</v>
      </c>
      <c r="C1323" s="1">
        <v>429144</v>
      </c>
      <c r="D1323" s="1">
        <v>1666</v>
      </c>
      <c r="E1323" s="1">
        <v>205</v>
      </c>
      <c r="F1323" s="1">
        <v>431015</v>
      </c>
      <c r="G1323" s="25">
        <f>IF(A!B1323&gt;0,G1322+A!B1323," ")</f>
        <v>27143</v>
      </c>
      <c r="I1323" s="25">
        <f t="shared" si="41"/>
        <v>5082777</v>
      </c>
      <c r="K1323" s="83"/>
      <c r="L1323" s="83">
        <v>101.3</v>
      </c>
      <c r="M1323" s="83">
        <v>1198.3</v>
      </c>
      <c r="N1323" s="87">
        <f t="shared" si="42"/>
        <v>45195.478475873068</v>
      </c>
      <c r="O1323" s="87">
        <v>45195.478475873068</v>
      </c>
      <c r="P1323" s="83">
        <f t="shared" si="43"/>
        <v>99.638974253244541</v>
      </c>
      <c r="Q1323" s="92">
        <f t="shared" si="40"/>
        <v>536493.54049653816</v>
      </c>
      <c r="R1323" s="99">
        <v>104.85824965691</v>
      </c>
      <c r="S1323" s="99"/>
      <c r="T1323" s="99"/>
      <c r="U1323" s="99"/>
      <c r="V1323" s="99"/>
      <c r="W1323" s="99"/>
      <c r="X1323" s="85">
        <f>A!N1323-O1323</f>
        <v>0</v>
      </c>
    </row>
    <row r="1324" spans="1:24" ht="12.5" x14ac:dyDescent="0.25">
      <c r="A1324" s="9">
        <v>43918</v>
      </c>
      <c r="B1324" s="1">
        <v>2049</v>
      </c>
      <c r="C1324" s="1">
        <v>425225</v>
      </c>
      <c r="D1324" s="1">
        <v>1428</v>
      </c>
      <c r="E1324" s="1">
        <v>252</v>
      </c>
      <c r="F1324" s="1">
        <v>426905</v>
      </c>
      <c r="G1324" s="25">
        <f>IF(A!B1324&gt;0,G1323+A!B1324," ")</f>
        <v>29192</v>
      </c>
      <c r="I1324" s="25">
        <f t="shared" si="41"/>
        <v>5509682</v>
      </c>
      <c r="K1324" s="83"/>
      <c r="L1324" s="83">
        <v>100.4</v>
      </c>
      <c r="M1324" s="83">
        <v>1298.7</v>
      </c>
      <c r="N1324" s="87">
        <f t="shared" si="42"/>
        <v>44764.511069783162</v>
      </c>
      <c r="O1324" s="87">
        <v>44764.51106978317</v>
      </c>
      <c r="P1324" s="83">
        <f t="shared" si="43"/>
        <v>98.688853760498716</v>
      </c>
      <c r="Q1324" s="92">
        <f t="shared" si="40"/>
        <v>581258.05156632129</v>
      </c>
      <c r="R1324" s="99">
        <v>104.85824965691</v>
      </c>
      <c r="S1324" s="99"/>
      <c r="T1324" s="99"/>
      <c r="U1324" s="99"/>
      <c r="V1324" s="99"/>
      <c r="W1324" s="99"/>
      <c r="X1324" s="85">
        <f>A!N1324-O1324</f>
        <v>0</v>
      </c>
    </row>
    <row r="1325" spans="1:24" ht="12.5" x14ac:dyDescent="0.25">
      <c r="A1325" s="9">
        <v>43925</v>
      </c>
      <c r="B1325" s="1">
        <v>1868</v>
      </c>
      <c r="C1325" s="1">
        <v>372718</v>
      </c>
      <c r="D1325" s="1">
        <v>1319</v>
      </c>
      <c r="E1325" s="1">
        <v>222</v>
      </c>
      <c r="F1325" s="1">
        <v>374259</v>
      </c>
      <c r="G1325" s="25">
        <f>IF(A!B1325&gt;0,G1324+A!B1325," ")</f>
        <v>31060</v>
      </c>
      <c r="I1325" s="25">
        <f t="shared" si="41"/>
        <v>5883941</v>
      </c>
      <c r="K1325" s="83"/>
      <c r="L1325" s="83">
        <v>88.7</v>
      </c>
      <c r="M1325" s="83">
        <v>1387.4</v>
      </c>
      <c r="N1325" s="87">
        <f t="shared" si="42"/>
        <v>39035.2137</v>
      </c>
      <c r="O1325" s="87">
        <v>39035.213699999993</v>
      </c>
      <c r="P1325" s="83">
        <f t="shared" si="43"/>
        <v>86.057915171769025</v>
      </c>
      <c r="Q1325" s="92">
        <f t="shared" si="40"/>
        <v>620293.26526632125</v>
      </c>
      <c r="R1325" s="99">
        <v>104.3</v>
      </c>
      <c r="S1325" s="99"/>
      <c r="T1325" s="99"/>
      <c r="U1325" s="99"/>
      <c r="V1325" s="99"/>
      <c r="W1325" s="99"/>
      <c r="X1325" s="85">
        <f>A!N1325-O1325</f>
        <v>0</v>
      </c>
    </row>
    <row r="1326" spans="1:24" ht="12.5" x14ac:dyDescent="0.25">
      <c r="A1326" s="9">
        <v>43932</v>
      </c>
      <c r="B1326" s="1">
        <v>2051</v>
      </c>
      <c r="C1326" s="1">
        <v>331019</v>
      </c>
      <c r="D1326" s="1">
        <v>1436</v>
      </c>
      <c r="E1326" s="1">
        <v>266</v>
      </c>
      <c r="F1326" s="1">
        <v>332721</v>
      </c>
      <c r="G1326" s="25">
        <f>IF(A!B1326&gt;0,G1325+A!B1326," ")</f>
        <v>33111</v>
      </c>
      <c r="I1326" s="25">
        <f t="shared" si="41"/>
        <v>6216662</v>
      </c>
      <c r="K1326" s="83"/>
      <c r="L1326" s="83">
        <v>79.2</v>
      </c>
      <c r="M1326" s="83">
        <v>1466.6</v>
      </c>
      <c r="N1326" s="87">
        <f t="shared" si="42"/>
        <v>34702.800300000003</v>
      </c>
      <c r="O1326" s="87">
        <v>34702.800299999995</v>
      </c>
      <c r="P1326" s="83">
        <f t="shared" si="43"/>
        <v>76.50657858292297</v>
      </c>
      <c r="Q1326" s="92">
        <f t="shared" ref="Q1326:Q1389" si="44">IF(O1326&gt;0,Q1325+O1326," ")</f>
        <v>654996.06556632125</v>
      </c>
      <c r="R1326" s="99">
        <v>104.3</v>
      </c>
      <c r="S1326" s="99"/>
      <c r="T1326" s="99"/>
      <c r="U1326" s="99"/>
      <c r="V1326" s="99"/>
      <c r="W1326" s="99"/>
      <c r="X1326" s="85">
        <f>A!N1326-O1326</f>
        <v>0</v>
      </c>
    </row>
    <row r="1327" spans="1:24" ht="12.5" x14ac:dyDescent="0.25">
      <c r="A1327" s="9">
        <v>43939</v>
      </c>
      <c r="B1327" s="1">
        <v>2047</v>
      </c>
      <c r="C1327" s="1">
        <v>389461</v>
      </c>
      <c r="D1327" s="1">
        <v>1430</v>
      </c>
      <c r="E1327" s="1">
        <v>243</v>
      </c>
      <c r="F1327" s="1">
        <v>391134</v>
      </c>
      <c r="G1327" s="25">
        <f>IF(A!B1327&gt;0,G1326+A!B1327," ")</f>
        <v>35158</v>
      </c>
      <c r="I1327" s="25">
        <f t="shared" si="41"/>
        <v>6607796</v>
      </c>
      <c r="K1327" s="83"/>
      <c r="L1327" s="83">
        <v>92.3</v>
      </c>
      <c r="M1327" s="83">
        <v>1558.9</v>
      </c>
      <c r="N1327" s="87">
        <f t="shared" si="42"/>
        <v>40795.2762</v>
      </c>
      <c r="O1327" s="87">
        <v>40795.276199999993</v>
      </c>
      <c r="P1327" s="83">
        <f t="shared" si="43"/>
        <v>89.938188775138897</v>
      </c>
      <c r="Q1327" s="92">
        <f t="shared" si="44"/>
        <v>695791.34176632122</v>
      </c>
      <c r="R1327" s="99">
        <v>104.3</v>
      </c>
      <c r="S1327" s="99"/>
      <c r="T1327" s="99"/>
      <c r="U1327" s="99"/>
      <c r="V1327" s="99"/>
      <c r="W1327" s="99"/>
      <c r="X1327" s="85">
        <f>A!N1327-O1327</f>
        <v>0</v>
      </c>
    </row>
    <row r="1328" spans="1:24" ht="12.5" x14ac:dyDescent="0.25">
      <c r="A1328" s="9">
        <v>43946</v>
      </c>
      <c r="B1328" s="1">
        <v>2264</v>
      </c>
      <c r="C1328" s="1">
        <v>416305</v>
      </c>
      <c r="D1328" s="1">
        <v>1685</v>
      </c>
      <c r="E1328" s="1">
        <v>185</v>
      </c>
      <c r="F1328" s="1">
        <v>418175</v>
      </c>
      <c r="G1328" s="25">
        <f>IF(A!B1328&gt;0,G1327+A!B1328," ")</f>
        <v>37422</v>
      </c>
      <c r="I1328" s="25">
        <f t="shared" si="41"/>
        <v>7025971</v>
      </c>
      <c r="K1328" s="83"/>
      <c r="L1328" s="83">
        <v>98.5</v>
      </c>
      <c r="M1328" s="83">
        <v>1657.4</v>
      </c>
      <c r="N1328" s="87">
        <f t="shared" si="42"/>
        <v>43615.652499999997</v>
      </c>
      <c r="O1328" s="87">
        <v>43615.652499999997</v>
      </c>
      <c r="P1328" s="83">
        <f t="shared" si="43"/>
        <v>96.156054168248502</v>
      </c>
      <c r="Q1328" s="92">
        <f t="shared" si="44"/>
        <v>739406.99426632118</v>
      </c>
      <c r="R1328" s="99">
        <v>104.3</v>
      </c>
      <c r="S1328" s="99"/>
      <c r="T1328" s="99"/>
      <c r="U1328" s="99"/>
      <c r="V1328" s="99"/>
      <c r="W1328" s="99"/>
      <c r="X1328" s="85">
        <f>A!N1328-O1328</f>
        <v>0</v>
      </c>
    </row>
    <row r="1329" spans="1:24" ht="12.5" x14ac:dyDescent="0.25">
      <c r="A1329" s="9">
        <v>43953</v>
      </c>
      <c r="B1329" s="1">
        <v>2182</v>
      </c>
      <c r="C1329" s="1">
        <v>378045</v>
      </c>
      <c r="D1329" s="1">
        <v>1562</v>
      </c>
      <c r="E1329" s="1">
        <v>145</v>
      </c>
      <c r="F1329" s="1">
        <v>379752</v>
      </c>
      <c r="G1329" s="25">
        <f>IF(A!B1329&gt;0,G1328+A!B1329," ")</f>
        <v>39604</v>
      </c>
      <c r="I1329" s="25">
        <f t="shared" si="41"/>
        <v>7405723</v>
      </c>
      <c r="K1329" s="83"/>
      <c r="L1329" s="83">
        <v>89.3</v>
      </c>
      <c r="M1329" s="83">
        <v>1746.7</v>
      </c>
      <c r="N1329" s="87">
        <f t="shared" si="42"/>
        <v>40025.860800000002</v>
      </c>
      <c r="O1329" s="87">
        <v>40025.860800000002</v>
      </c>
      <c r="P1329" s="83">
        <f t="shared" si="43"/>
        <v>88.241918178699152</v>
      </c>
      <c r="Q1329" s="92">
        <f t="shared" si="44"/>
        <v>779432.85506632121</v>
      </c>
      <c r="R1329" s="99">
        <v>105.4</v>
      </c>
      <c r="S1329" s="99"/>
      <c r="T1329" s="99"/>
      <c r="U1329" s="99"/>
      <c r="V1329" s="99"/>
      <c r="W1329" s="99"/>
      <c r="X1329" s="85">
        <f>A!N1329-O1329</f>
        <v>0</v>
      </c>
    </row>
    <row r="1330" spans="1:24" ht="12.5" x14ac:dyDescent="0.25">
      <c r="A1330" s="9">
        <v>43960</v>
      </c>
      <c r="B1330" s="1">
        <v>1654</v>
      </c>
      <c r="C1330" s="1">
        <v>428046</v>
      </c>
      <c r="D1330" s="1">
        <v>1027</v>
      </c>
      <c r="E1330" s="1">
        <v>274</v>
      </c>
      <c r="F1330" s="1">
        <v>429347</v>
      </c>
      <c r="G1330" s="25">
        <f>IF(A!B1330&gt;0,G1329+A!B1330," ")</f>
        <v>41258</v>
      </c>
      <c r="I1330" s="25">
        <f t="shared" si="41"/>
        <v>7835070</v>
      </c>
      <c r="K1330" s="83"/>
      <c r="L1330" s="83">
        <v>99.9</v>
      </c>
      <c r="M1330" s="83">
        <v>1846.6</v>
      </c>
      <c r="N1330" s="87">
        <f t="shared" si="42"/>
        <v>45253.173799999997</v>
      </c>
      <c r="O1330" s="87">
        <v>45253.173800000004</v>
      </c>
      <c r="P1330" s="83">
        <f t="shared" si="43"/>
        <v>99.766170669989734</v>
      </c>
      <c r="Q1330" s="92">
        <f t="shared" si="44"/>
        <v>824686.0288663212</v>
      </c>
      <c r="R1330" s="99">
        <v>105.4</v>
      </c>
      <c r="S1330" s="99"/>
      <c r="T1330" s="99"/>
      <c r="U1330" s="99"/>
      <c r="V1330" s="99"/>
      <c r="W1330" s="99"/>
      <c r="X1330" s="85">
        <f>A!N1330-O1330</f>
        <v>0</v>
      </c>
    </row>
    <row r="1331" spans="1:24" ht="12.5" x14ac:dyDescent="0.25">
      <c r="A1331" s="9">
        <v>43967</v>
      </c>
      <c r="B1331" s="1">
        <v>1914</v>
      </c>
      <c r="C1331" s="1">
        <v>419103</v>
      </c>
      <c r="D1331" s="1">
        <v>1307</v>
      </c>
      <c r="E1331" s="1">
        <v>242</v>
      </c>
      <c r="F1331" s="1">
        <v>420652</v>
      </c>
      <c r="G1331" s="25">
        <f>IF(A!B1331&gt;0,G1330+A!B1331," ")</f>
        <v>43172</v>
      </c>
      <c r="I1331" s="25">
        <f t="shared" si="41"/>
        <v>8255722</v>
      </c>
      <c r="K1331" s="83"/>
      <c r="L1331" s="83">
        <v>98.6</v>
      </c>
      <c r="M1331" s="83">
        <v>1945.2</v>
      </c>
      <c r="N1331" s="87">
        <f t="shared" si="42"/>
        <v>44336.720800000003</v>
      </c>
      <c r="O1331" s="87">
        <v>44336.720800000003</v>
      </c>
      <c r="P1331" s="83">
        <f t="shared" si="43"/>
        <v>97.745737654327442</v>
      </c>
      <c r="Q1331" s="92">
        <f t="shared" si="44"/>
        <v>869022.74966632121</v>
      </c>
      <c r="R1331" s="99">
        <v>105.4</v>
      </c>
      <c r="S1331" s="99"/>
      <c r="T1331" s="99"/>
      <c r="U1331" s="99"/>
      <c r="V1331" s="99"/>
      <c r="W1331" s="99"/>
      <c r="X1331" s="85">
        <f>A!N1331-O1331</f>
        <v>0</v>
      </c>
    </row>
    <row r="1332" spans="1:24" ht="12.5" x14ac:dyDescent="0.25">
      <c r="A1332" s="9">
        <v>43974</v>
      </c>
      <c r="B1332" s="1">
        <v>1893</v>
      </c>
      <c r="C1332" s="1">
        <v>358644</v>
      </c>
      <c r="D1332" s="1">
        <v>1274</v>
      </c>
      <c r="E1332" s="1">
        <v>244</v>
      </c>
      <c r="F1332" s="1">
        <v>360162</v>
      </c>
      <c r="G1332" s="25">
        <f>IF(A!B1332&gt;0,G1331+A!B1332," ")</f>
        <v>45065</v>
      </c>
      <c r="I1332" s="25">
        <f t="shared" si="41"/>
        <v>8615884</v>
      </c>
      <c r="K1332" s="83"/>
      <c r="L1332" s="83">
        <v>86.7</v>
      </c>
      <c r="M1332" s="83">
        <v>2052.4</v>
      </c>
      <c r="N1332" s="87">
        <f t="shared" si="42"/>
        <v>37961.074800000002</v>
      </c>
      <c r="O1332" s="87">
        <v>37961.074800000002</v>
      </c>
      <c r="P1332" s="83">
        <f t="shared" si="43"/>
        <v>83.68984425381997</v>
      </c>
      <c r="Q1332" s="92">
        <f t="shared" si="44"/>
        <v>906983.82446632115</v>
      </c>
      <c r="R1332" s="99">
        <v>105.4</v>
      </c>
      <c r="S1332" s="99"/>
      <c r="T1332" s="99"/>
      <c r="U1332" s="99"/>
      <c r="V1332" s="99"/>
      <c r="W1332" s="99"/>
      <c r="X1332" s="85">
        <f>A!N1332-O1332</f>
        <v>0</v>
      </c>
    </row>
    <row r="1333" spans="1:24" ht="12.5" x14ac:dyDescent="0.25">
      <c r="A1333" s="9">
        <v>43981</v>
      </c>
      <c r="B1333" s="1">
        <v>2438</v>
      </c>
      <c r="C1333" s="1">
        <v>436330</v>
      </c>
      <c r="D1333" s="1">
        <v>1785</v>
      </c>
      <c r="E1333" s="1">
        <v>356</v>
      </c>
      <c r="F1333" s="1">
        <v>438471</v>
      </c>
      <c r="G1333" s="25">
        <f>IF(A!B1333&gt;0,G1332+A!B1333," ")</f>
        <v>47503</v>
      </c>
      <c r="I1333" s="25">
        <f t="shared" si="41"/>
        <v>9054355</v>
      </c>
      <c r="K1333" s="83"/>
      <c r="L1333" s="83">
        <v>104.3</v>
      </c>
      <c r="M1333" s="83">
        <v>2156.6999999999998</v>
      </c>
      <c r="N1333" s="87">
        <f t="shared" si="42"/>
        <v>45644.831099999996</v>
      </c>
      <c r="O1333" s="87">
        <v>45644.831099999996</v>
      </c>
      <c r="P1333" s="83">
        <f t="shared" si="43"/>
        <v>100.62962721358241</v>
      </c>
      <c r="Q1333" s="92">
        <f t="shared" si="44"/>
        <v>952628.6555663211</v>
      </c>
      <c r="R1333" s="99">
        <v>104.1</v>
      </c>
      <c r="S1333" s="99"/>
      <c r="T1333" s="99"/>
      <c r="U1333" s="99"/>
      <c r="V1333" s="99"/>
      <c r="W1333" s="99"/>
      <c r="X1333" s="85">
        <f>A!N1333-O1333</f>
        <v>0</v>
      </c>
    </row>
    <row r="1334" spans="1:24" ht="12.5" x14ac:dyDescent="0.25">
      <c r="A1334" s="9">
        <v>43988</v>
      </c>
      <c r="B1334" s="1">
        <v>2486</v>
      </c>
      <c r="C1334" s="1">
        <v>427998</v>
      </c>
      <c r="D1334" s="1">
        <v>1845</v>
      </c>
      <c r="E1334" s="1">
        <v>335</v>
      </c>
      <c r="F1334" s="1">
        <v>430178</v>
      </c>
      <c r="G1334" s="25">
        <f>IF(A!B1334&gt;0,G1333+A!B1334," ")</f>
        <v>49989</v>
      </c>
      <c r="I1334" s="25">
        <f t="shared" si="41"/>
        <v>9484533</v>
      </c>
      <c r="K1334" s="83"/>
      <c r="L1334" s="83">
        <v>99.5</v>
      </c>
      <c r="M1334" s="83">
        <v>2256.1999999999998</v>
      </c>
      <c r="N1334" s="87">
        <f t="shared" si="42"/>
        <v>44781.529799999997</v>
      </c>
      <c r="O1334" s="87">
        <v>44781.529799999997</v>
      </c>
      <c r="P1334" s="83">
        <f t="shared" si="43"/>
        <v>98.7263736381299</v>
      </c>
      <c r="Q1334" s="92">
        <f t="shared" si="44"/>
        <v>997410.18536632112</v>
      </c>
      <c r="R1334" s="99">
        <v>104.1</v>
      </c>
      <c r="S1334" s="99"/>
      <c r="T1334" s="99"/>
      <c r="U1334" s="99"/>
      <c r="V1334" s="99"/>
      <c r="W1334" s="99"/>
      <c r="X1334" s="85">
        <f>A!N1334-O1334</f>
        <v>0</v>
      </c>
    </row>
    <row r="1335" spans="1:24" ht="12.5" x14ac:dyDescent="0.25">
      <c r="A1335" s="9">
        <v>43995</v>
      </c>
      <c r="B1335" s="1">
        <v>2522</v>
      </c>
      <c r="C1335" s="1">
        <v>424569</v>
      </c>
      <c r="D1335" s="1">
        <v>1900</v>
      </c>
      <c r="E1335" s="1">
        <v>316</v>
      </c>
      <c r="F1335" s="1">
        <v>426785</v>
      </c>
      <c r="G1335" s="25">
        <f>IF(A!B1335&gt;0,G1334+A!B1335," ")</f>
        <v>52511</v>
      </c>
      <c r="I1335" s="25">
        <f t="shared" si="41"/>
        <v>9911318</v>
      </c>
      <c r="K1335" s="83"/>
      <c r="L1335" s="83">
        <v>98.7</v>
      </c>
      <c r="M1335" s="83">
        <v>2354.9</v>
      </c>
      <c r="N1335" s="87">
        <f t="shared" si="42"/>
        <v>44428.318500000001</v>
      </c>
      <c r="O1335" s="87">
        <v>44428.318500000001</v>
      </c>
      <c r="P1335" s="83">
        <f t="shared" si="43"/>
        <v>97.947676015856857</v>
      </c>
      <c r="Q1335" s="92">
        <f t="shared" si="44"/>
        <v>1041838.5038663212</v>
      </c>
      <c r="R1335" s="99">
        <v>104.1</v>
      </c>
      <c r="S1335" s="99"/>
      <c r="T1335" s="99"/>
      <c r="U1335" s="99"/>
      <c r="V1335" s="99"/>
      <c r="W1335" s="99"/>
      <c r="X1335" s="85">
        <f>A!N1335-O1335</f>
        <v>0</v>
      </c>
    </row>
    <row r="1336" spans="1:24" ht="12.5" x14ac:dyDescent="0.25">
      <c r="A1336" s="9">
        <v>44002</v>
      </c>
      <c r="B1336" s="1">
        <v>2538</v>
      </c>
      <c r="C1336" s="1">
        <v>416309</v>
      </c>
      <c r="D1336" s="1">
        <v>1724</v>
      </c>
      <c r="E1336" s="1">
        <v>334</v>
      </c>
      <c r="F1336" s="1">
        <v>418367</v>
      </c>
      <c r="G1336" s="25">
        <f>IF(A!B1336&gt;0,G1335+A!B1336," ")</f>
        <v>55049</v>
      </c>
      <c r="I1336" s="25">
        <f t="shared" si="41"/>
        <v>10329685</v>
      </c>
      <c r="K1336" s="83"/>
      <c r="L1336" s="83">
        <v>96.8</v>
      </c>
      <c r="M1336" s="83">
        <v>2451.6999999999998</v>
      </c>
      <c r="N1336" s="87">
        <f t="shared" si="42"/>
        <v>43552.004699999998</v>
      </c>
      <c r="O1336" s="87">
        <v>43552.004699999998</v>
      </c>
      <c r="P1336" s="83">
        <f t="shared" si="43"/>
        <v>96.015734788537515</v>
      </c>
      <c r="Q1336" s="92">
        <f t="shared" si="44"/>
        <v>1085390.5085663211</v>
      </c>
      <c r="R1336" s="99">
        <v>104.1</v>
      </c>
      <c r="S1336" s="99"/>
      <c r="T1336" s="99"/>
      <c r="U1336" s="99"/>
      <c r="V1336" s="99"/>
      <c r="W1336" s="99"/>
      <c r="X1336" s="85">
        <f>A!N1336-O1336</f>
        <v>0</v>
      </c>
    </row>
    <row r="1337" spans="1:24" ht="12.5" x14ac:dyDescent="0.25">
      <c r="A1337" s="9">
        <v>44009</v>
      </c>
      <c r="B1337" s="1">
        <v>2337</v>
      </c>
      <c r="C1337" s="1">
        <v>389809</v>
      </c>
      <c r="D1337" s="1">
        <v>1696</v>
      </c>
      <c r="E1337" s="1">
        <v>242</v>
      </c>
      <c r="F1337" s="1">
        <v>391747</v>
      </c>
      <c r="G1337" s="25">
        <f>IF(A!B1337&gt;0,G1336+A!B1337," ")</f>
        <v>57386</v>
      </c>
      <c r="I1337" s="25">
        <f t="shared" ref="I1337:I1361" si="45">IF(F1337&gt;0,I1336+F1337," ")</f>
        <v>10721432</v>
      </c>
      <c r="K1337" s="83"/>
      <c r="L1337" s="83">
        <v>90.8</v>
      </c>
      <c r="M1337" s="83">
        <v>2542.5</v>
      </c>
      <c r="N1337" s="87">
        <f t="shared" si="42"/>
        <v>40780.862699999998</v>
      </c>
      <c r="O1337" s="87">
        <v>40780.862699999998</v>
      </c>
      <c r="P1337" s="83">
        <f t="shared" si="43"/>
        <v>89.906412446978862</v>
      </c>
      <c r="Q1337" s="92">
        <f t="shared" si="44"/>
        <v>1126171.371266321</v>
      </c>
      <c r="R1337" s="99">
        <v>104.1</v>
      </c>
      <c r="S1337" s="99"/>
      <c r="T1337" s="99"/>
      <c r="U1337" s="99"/>
      <c r="V1337" s="99"/>
      <c r="W1337" s="99"/>
      <c r="X1337" s="85">
        <f>A!N1337-O1337</f>
        <v>0</v>
      </c>
    </row>
    <row r="1338" spans="1:24" ht="12.5" x14ac:dyDescent="0.25">
      <c r="A1338" s="9">
        <v>44016</v>
      </c>
      <c r="B1338" s="1">
        <v>2235</v>
      </c>
      <c r="C1338" s="1">
        <v>340373</v>
      </c>
      <c r="D1338" s="1">
        <v>1633</v>
      </c>
      <c r="E1338" s="1">
        <v>132</v>
      </c>
      <c r="F1338" s="1">
        <v>342138</v>
      </c>
      <c r="G1338" s="25">
        <f>IF(A!B1338&gt;0,G1337+A!B1338," ")</f>
        <v>59621</v>
      </c>
      <c r="I1338" s="25">
        <f t="shared" si="45"/>
        <v>11063570</v>
      </c>
      <c r="K1338" s="83"/>
      <c r="L1338" s="83">
        <v>80.3</v>
      </c>
      <c r="M1338" s="83">
        <v>2622.8</v>
      </c>
      <c r="N1338" s="87">
        <f t="shared" si="42"/>
        <v>34829.648399999998</v>
      </c>
      <c r="O1338" s="87">
        <v>34829.648399999998</v>
      </c>
      <c r="P1338" s="83">
        <f t="shared" si="43"/>
        <v>76.786230773721655</v>
      </c>
      <c r="Q1338" s="92">
        <f t="shared" si="44"/>
        <v>1161001.0196663211</v>
      </c>
      <c r="R1338" s="99">
        <v>101.8</v>
      </c>
      <c r="S1338" s="99"/>
      <c r="T1338" s="99"/>
      <c r="U1338" s="99"/>
      <c r="V1338" s="99"/>
      <c r="W1338" s="99"/>
      <c r="X1338" s="85">
        <f>A!N1338-O1338</f>
        <v>0</v>
      </c>
    </row>
    <row r="1339" spans="1:24" ht="12.5" x14ac:dyDescent="0.25">
      <c r="A1339" s="9">
        <v>44023</v>
      </c>
      <c r="B1339" s="1">
        <v>2785</v>
      </c>
      <c r="C1339" s="1">
        <v>421939</v>
      </c>
      <c r="D1339" s="1">
        <v>2176</v>
      </c>
      <c r="E1339" s="1">
        <v>187</v>
      </c>
      <c r="F1339" s="1">
        <v>424302</v>
      </c>
      <c r="G1339" s="25">
        <f>IF(A!B1339&gt;0,G1338+A!B1339," ")</f>
        <v>62406</v>
      </c>
      <c r="I1339" s="25">
        <f t="shared" si="45"/>
        <v>11487872</v>
      </c>
      <c r="K1339" s="83"/>
      <c r="L1339" s="83">
        <v>99.2</v>
      </c>
      <c r="M1339" s="83">
        <v>2722</v>
      </c>
      <c r="N1339" s="87">
        <f t="shared" si="42"/>
        <v>43193.943599999999</v>
      </c>
      <c r="O1339" s="87">
        <v>43193.943599999999</v>
      </c>
      <c r="P1339" s="83">
        <f t="shared" si="43"/>
        <v>95.226345187473029</v>
      </c>
      <c r="Q1339" s="92">
        <f t="shared" si="44"/>
        <v>1204194.963266321</v>
      </c>
      <c r="R1339" s="99">
        <v>101.8</v>
      </c>
      <c r="S1339" s="99"/>
      <c r="T1339" s="99"/>
      <c r="U1339" s="99"/>
      <c r="V1339" s="99"/>
      <c r="W1339" s="99"/>
      <c r="X1339" s="85">
        <f>A!N1339-O1339</f>
        <v>0</v>
      </c>
    </row>
    <row r="1340" spans="1:24" ht="12.5" x14ac:dyDescent="0.25">
      <c r="A1340" s="9">
        <v>44030</v>
      </c>
      <c r="B1340" s="1">
        <v>2675</v>
      </c>
      <c r="C1340" s="1">
        <v>421834</v>
      </c>
      <c r="D1340" s="1">
        <v>2036</v>
      </c>
      <c r="E1340" s="1">
        <v>280</v>
      </c>
      <c r="F1340" s="1">
        <v>424150</v>
      </c>
      <c r="G1340" s="25">
        <f>IF(A!B1340&gt;0,G1339+A!B1340," ")</f>
        <v>65081</v>
      </c>
      <c r="I1340" s="25">
        <f t="shared" si="45"/>
        <v>11912022</v>
      </c>
      <c r="K1340" s="83"/>
      <c r="L1340" s="83">
        <v>99</v>
      </c>
      <c r="M1340" s="83">
        <v>2821</v>
      </c>
      <c r="N1340" s="87">
        <f t="shared" si="42"/>
        <v>43178.469999999994</v>
      </c>
      <c r="O1340" s="87">
        <v>43178.47</v>
      </c>
      <c r="P1340" s="83">
        <f t="shared" si="43"/>
        <v>95.19223173887157</v>
      </c>
      <c r="Q1340" s="92">
        <f t="shared" si="44"/>
        <v>1247373.433266321</v>
      </c>
      <c r="R1340" s="99">
        <v>101.8</v>
      </c>
      <c r="S1340" s="99"/>
      <c r="T1340" s="99"/>
      <c r="U1340" s="99"/>
      <c r="V1340" s="99"/>
      <c r="W1340" s="99"/>
      <c r="X1340" s="85">
        <f>A!N1340-O1340</f>
        <v>0</v>
      </c>
    </row>
    <row r="1341" spans="1:24" ht="12.5" x14ac:dyDescent="0.25">
      <c r="A1341" s="9">
        <v>44037</v>
      </c>
      <c r="B1341" s="1">
        <v>2884</v>
      </c>
      <c r="C1341" s="1">
        <v>426213</v>
      </c>
      <c r="D1341" s="1">
        <v>2042</v>
      </c>
      <c r="E1341" s="1">
        <v>344</v>
      </c>
      <c r="F1341" s="1">
        <v>428599</v>
      </c>
      <c r="G1341" s="25">
        <f>IF(A!B1341&gt;0,G1340+A!B1341," ")</f>
        <v>67965</v>
      </c>
      <c r="I1341" s="25">
        <f t="shared" si="45"/>
        <v>12340621</v>
      </c>
      <c r="K1341" s="83"/>
      <c r="L1341" s="83">
        <v>99.9</v>
      </c>
      <c r="M1341" s="83">
        <v>2920.9</v>
      </c>
      <c r="N1341" s="87">
        <f t="shared" si="42"/>
        <v>43631.378199999999</v>
      </c>
      <c r="O1341" s="87">
        <v>43631.378199999992</v>
      </c>
      <c r="P1341" s="83">
        <f t="shared" si="43"/>
        <v>96.190723402212924</v>
      </c>
      <c r="Q1341" s="92">
        <f t="shared" si="44"/>
        <v>1291004.8114663209</v>
      </c>
      <c r="R1341" s="99">
        <v>101.8</v>
      </c>
      <c r="S1341" s="99"/>
      <c r="T1341" s="99"/>
      <c r="U1341" s="99"/>
      <c r="V1341" s="99"/>
      <c r="W1341" s="99"/>
      <c r="X1341" s="85">
        <f>A!N1341-O1341</f>
        <v>0</v>
      </c>
    </row>
    <row r="1342" spans="1:24" ht="12.5" x14ac:dyDescent="0.25">
      <c r="A1342" s="9">
        <v>44044</v>
      </c>
      <c r="B1342" s="1">
        <v>2478</v>
      </c>
      <c r="C1342" s="1">
        <v>409667</v>
      </c>
      <c r="D1342" s="1">
        <v>1792</v>
      </c>
      <c r="E1342" s="1">
        <v>229</v>
      </c>
      <c r="F1342" s="1">
        <v>411688</v>
      </c>
      <c r="G1342" s="25">
        <f>IF(A!B1342&gt;0,G1341+A!B1342," ")</f>
        <v>70443</v>
      </c>
      <c r="I1342" s="25">
        <f t="shared" si="45"/>
        <v>12752309</v>
      </c>
      <c r="K1342" s="83"/>
      <c r="L1342" s="83">
        <v>95.3</v>
      </c>
      <c r="M1342" s="83">
        <v>2920.9</v>
      </c>
      <c r="N1342" s="87">
        <f t="shared" si="42"/>
        <v>42445.032799999994</v>
      </c>
      <c r="O1342" s="87">
        <v>42445.032799999994</v>
      </c>
      <c r="P1342" s="83">
        <f t="shared" si="43"/>
        <v>93.575279496045226</v>
      </c>
      <c r="Q1342" s="92">
        <f t="shared" si="44"/>
        <v>1333449.8442663208</v>
      </c>
      <c r="R1342" s="99">
        <v>103.1</v>
      </c>
      <c r="S1342" s="99"/>
      <c r="T1342" s="99"/>
      <c r="U1342" s="99"/>
      <c r="V1342" s="99"/>
      <c r="W1342" s="99"/>
      <c r="X1342" s="85">
        <f>A!N1342-O1342</f>
        <v>0</v>
      </c>
    </row>
    <row r="1343" spans="1:24" ht="12.5" x14ac:dyDescent="0.25">
      <c r="A1343" s="9">
        <v>44051</v>
      </c>
      <c r="B1343" s="1">
        <v>2812</v>
      </c>
      <c r="C1343" s="1">
        <v>380823</v>
      </c>
      <c r="D1343" s="1">
        <v>2164</v>
      </c>
      <c r="E1343" s="1">
        <v>269</v>
      </c>
      <c r="F1343" s="1">
        <v>383256</v>
      </c>
      <c r="G1343" s="25">
        <f>IF(A!B1343&gt;0,G1342+A!B1343," ")</f>
        <v>73255</v>
      </c>
      <c r="I1343" s="25">
        <f t="shared" si="45"/>
        <v>13135565</v>
      </c>
      <c r="K1343" s="83"/>
      <c r="L1343" s="83">
        <v>88.3</v>
      </c>
      <c r="M1343" s="83">
        <v>3104.5</v>
      </c>
      <c r="N1343" s="87">
        <f t="shared" si="42"/>
        <v>39513.693599999991</v>
      </c>
      <c r="O1343" s="87">
        <v>39513.693599999999</v>
      </c>
      <c r="P1343" s="83">
        <f t="shared" si="43"/>
        <v>87.112782783409571</v>
      </c>
      <c r="Q1343" s="92">
        <f t="shared" si="44"/>
        <v>1372963.5378663209</v>
      </c>
      <c r="R1343" s="99">
        <v>103.1</v>
      </c>
      <c r="S1343" s="99"/>
      <c r="T1343" s="99"/>
      <c r="U1343" s="99"/>
      <c r="V1343" s="99"/>
      <c r="W1343" s="99"/>
      <c r="X1343" s="85">
        <f>A!N1343-O1343</f>
        <v>0</v>
      </c>
    </row>
    <row r="1344" spans="1:24" ht="12.5" x14ac:dyDescent="0.25">
      <c r="A1344" s="9">
        <v>44058</v>
      </c>
      <c r="B1344" s="1">
        <v>2639</v>
      </c>
      <c r="C1344" s="1">
        <v>398234</v>
      </c>
      <c r="D1344" s="1">
        <v>1956</v>
      </c>
      <c r="E1344" s="1">
        <v>263</v>
      </c>
      <c r="F1344" s="1">
        <v>400453</v>
      </c>
      <c r="G1344" s="25">
        <f>IF(A!B1344&gt;0,G1343+A!B1344," ")</f>
        <v>75894</v>
      </c>
      <c r="I1344" s="25">
        <f t="shared" si="45"/>
        <v>13536018</v>
      </c>
      <c r="K1344" s="83"/>
      <c r="L1344" s="83">
        <v>93.2</v>
      </c>
      <c r="M1344" s="83">
        <v>3197.6</v>
      </c>
      <c r="N1344" s="87">
        <f t="shared" si="42"/>
        <v>41286.704299999998</v>
      </c>
      <c r="O1344" s="87">
        <v>41286.704299999998</v>
      </c>
      <c r="P1344" s="83">
        <f t="shared" si="43"/>
        <v>91.02160228141166</v>
      </c>
      <c r="Q1344" s="92">
        <f t="shared" si="44"/>
        <v>1414250.242166321</v>
      </c>
      <c r="R1344" s="99">
        <v>103.1</v>
      </c>
      <c r="S1344" s="99"/>
      <c r="T1344" s="99"/>
      <c r="U1344" s="99"/>
      <c r="V1344" s="99"/>
      <c r="W1344" s="99"/>
      <c r="X1344" s="85">
        <f>A!N1344-O1344</f>
        <v>0</v>
      </c>
    </row>
    <row r="1345" spans="1:24" ht="12.5" x14ac:dyDescent="0.25">
      <c r="A1345" s="9">
        <v>44065</v>
      </c>
      <c r="B1345" s="1">
        <v>2616</v>
      </c>
      <c r="C1345" s="1">
        <v>422129</v>
      </c>
      <c r="D1345" s="1">
        <v>1803</v>
      </c>
      <c r="E1345" s="1">
        <v>383</v>
      </c>
      <c r="F1345" s="1">
        <v>424315</v>
      </c>
      <c r="G1345" s="25">
        <f>IF(A!B1345&gt;0,G1344+A!B1345," ")</f>
        <v>78510</v>
      </c>
      <c r="I1345" s="25">
        <f t="shared" si="45"/>
        <v>13960333</v>
      </c>
      <c r="K1345" s="83"/>
      <c r="L1345" s="83">
        <v>98.5</v>
      </c>
      <c r="M1345" s="83">
        <v>3296.1</v>
      </c>
      <c r="N1345" s="87">
        <f t="shared" si="42"/>
        <v>43746.876499999998</v>
      </c>
      <c r="O1345" s="87">
        <v>43746.876499999998</v>
      </c>
      <c r="P1345" s="83">
        <f t="shared" si="43"/>
        <v>96.445353567178145</v>
      </c>
      <c r="Q1345" s="92">
        <f t="shared" si="44"/>
        <v>1457997.118666321</v>
      </c>
      <c r="R1345" s="99">
        <v>103.1</v>
      </c>
      <c r="S1345" s="99"/>
      <c r="T1345" s="99"/>
      <c r="U1345" s="99"/>
      <c r="V1345" s="99"/>
      <c r="W1345" s="99"/>
      <c r="X1345" s="85">
        <f>A!N1345-O1345</f>
        <v>0</v>
      </c>
    </row>
    <row r="1346" spans="1:24" ht="12.5" x14ac:dyDescent="0.25">
      <c r="A1346" s="9">
        <v>44072</v>
      </c>
      <c r="B1346" s="1">
        <v>2633</v>
      </c>
      <c r="C1346" s="1">
        <v>422375</v>
      </c>
      <c r="D1346" s="1">
        <v>1969</v>
      </c>
      <c r="E1346" s="1">
        <v>283</v>
      </c>
      <c r="F1346" s="1">
        <v>424627</v>
      </c>
      <c r="G1346" s="25">
        <f>IF(A!B1346&gt;0,G1345+A!B1346," ")</f>
        <v>81143</v>
      </c>
      <c r="I1346" s="25">
        <f t="shared" si="45"/>
        <v>14384960</v>
      </c>
      <c r="K1346" s="83"/>
      <c r="L1346" s="83">
        <v>98.2</v>
      </c>
      <c r="M1346" s="83">
        <v>3394.3</v>
      </c>
      <c r="N1346" s="87">
        <f t="shared" si="42"/>
        <v>44076.282599999999</v>
      </c>
      <c r="O1346" s="87">
        <v>44076.282599999999</v>
      </c>
      <c r="P1346" s="83">
        <f t="shared" si="43"/>
        <v>97.171569707013532</v>
      </c>
      <c r="Q1346" s="92">
        <f t="shared" si="44"/>
        <v>1502073.4012663211</v>
      </c>
      <c r="R1346" s="99">
        <v>103.8</v>
      </c>
      <c r="S1346" s="99"/>
      <c r="T1346" s="99"/>
      <c r="U1346" s="99"/>
      <c r="V1346" s="99"/>
      <c r="W1346" s="99"/>
      <c r="X1346" s="85">
        <f>A!N1346-O1346</f>
        <v>0</v>
      </c>
    </row>
    <row r="1347" spans="1:24" ht="12.5" x14ac:dyDescent="0.25">
      <c r="A1347" s="9">
        <v>44079</v>
      </c>
      <c r="B1347" s="1">
        <v>2892</v>
      </c>
      <c r="C1347" s="1">
        <v>409238</v>
      </c>
      <c r="D1347" s="1">
        <v>2096</v>
      </c>
      <c r="E1347" s="1">
        <v>376</v>
      </c>
      <c r="F1347" s="1">
        <v>411710</v>
      </c>
      <c r="G1347" s="25">
        <f>IF(A!B1347&gt;0,G1346+A!B1347," ")</f>
        <v>84035</v>
      </c>
      <c r="I1347" s="25">
        <f t="shared" si="45"/>
        <v>14796670</v>
      </c>
      <c r="K1347" s="83"/>
      <c r="L1347" s="83">
        <v>96.7</v>
      </c>
      <c r="M1347" s="83">
        <v>3491</v>
      </c>
      <c r="N1347" s="87">
        <f t="shared" si="42"/>
        <v>42735.498</v>
      </c>
      <c r="O1347" s="87">
        <v>42735.498</v>
      </c>
      <c r="P1347" s="83">
        <f t="shared" si="43"/>
        <v>94.215645646825436</v>
      </c>
      <c r="Q1347" s="92">
        <f t="shared" si="44"/>
        <v>1544808.899266321</v>
      </c>
      <c r="R1347" s="99">
        <v>103.8</v>
      </c>
      <c r="S1347" s="99"/>
      <c r="T1347" s="99"/>
      <c r="U1347" s="99"/>
      <c r="V1347" s="99"/>
      <c r="W1347" s="99"/>
      <c r="X1347" s="85">
        <f>A!N1347-O1347</f>
        <v>0</v>
      </c>
    </row>
    <row r="1348" spans="1:24" ht="12.5" x14ac:dyDescent="0.25">
      <c r="A1348" s="9">
        <v>44086</v>
      </c>
      <c r="B1348" s="1">
        <v>2163</v>
      </c>
      <c r="C1348" s="1">
        <v>361403</v>
      </c>
      <c r="D1348" s="1">
        <v>1659</v>
      </c>
      <c r="E1348" s="1">
        <v>159</v>
      </c>
      <c r="F1348" s="1">
        <v>363221</v>
      </c>
      <c r="G1348" s="25">
        <f>IF(A!B1348&gt;0,G1347+A!B1348," ")</f>
        <v>86198</v>
      </c>
      <c r="I1348" s="25">
        <f t="shared" si="45"/>
        <v>15159891</v>
      </c>
      <c r="K1348" s="83"/>
      <c r="L1348" s="83">
        <v>85.7</v>
      </c>
      <c r="M1348" s="83">
        <v>3576.8</v>
      </c>
      <c r="N1348" s="87">
        <f t="shared" si="42"/>
        <v>37702.339800000002</v>
      </c>
      <c r="O1348" s="87">
        <v>37702.339799999994</v>
      </c>
      <c r="P1348" s="83">
        <f t="shared" si="43"/>
        <v>83.119431219755583</v>
      </c>
      <c r="Q1348" s="92">
        <f t="shared" si="44"/>
        <v>1582511.2390663209</v>
      </c>
      <c r="R1348" s="99">
        <v>103.8</v>
      </c>
      <c r="S1348" s="99"/>
      <c r="T1348" s="99"/>
      <c r="U1348" s="99"/>
      <c r="V1348" s="99"/>
      <c r="W1348" s="99"/>
      <c r="X1348" s="85">
        <f>A!N1348-O1348</f>
        <v>0</v>
      </c>
    </row>
    <row r="1349" spans="1:24" ht="12.5" x14ac:dyDescent="0.25">
      <c r="A1349" s="9">
        <v>44093</v>
      </c>
      <c r="B1349" s="1">
        <v>2708</v>
      </c>
      <c r="C1349" s="1">
        <v>435198</v>
      </c>
      <c r="D1349" s="1">
        <v>1943</v>
      </c>
      <c r="E1349" s="1">
        <v>360</v>
      </c>
      <c r="F1349" s="1">
        <v>437501</v>
      </c>
      <c r="G1349" s="25">
        <f>IF(A!B1349&gt;0,G1348+A!B1349," ")</f>
        <v>88906</v>
      </c>
      <c r="I1349" s="25">
        <f t="shared" si="45"/>
        <v>15597392</v>
      </c>
      <c r="K1349" s="83"/>
      <c r="L1349" s="83">
        <v>103</v>
      </c>
      <c r="M1349" s="83">
        <v>3679.7</v>
      </c>
      <c r="N1349" s="87">
        <f t="shared" si="42"/>
        <v>45412.603799999997</v>
      </c>
      <c r="O1349" s="87">
        <v>45412.603799999997</v>
      </c>
      <c r="P1349" s="83">
        <f t="shared" si="43"/>
        <v>100.11765365459128</v>
      </c>
      <c r="Q1349" s="92">
        <f t="shared" si="44"/>
        <v>1627923.8428663209</v>
      </c>
      <c r="R1349" s="99">
        <v>103.8</v>
      </c>
      <c r="S1349" s="99"/>
      <c r="T1349" s="99"/>
      <c r="U1349" s="99"/>
      <c r="V1349" s="99"/>
      <c r="W1349" s="99"/>
      <c r="X1349" s="85">
        <f>A!N1349-O1349</f>
        <v>0</v>
      </c>
    </row>
    <row r="1350" spans="1:24" ht="12.5" x14ac:dyDescent="0.25">
      <c r="A1350" s="9">
        <v>44100</v>
      </c>
      <c r="B1350" s="1">
        <v>2525</v>
      </c>
      <c r="C1350" s="1">
        <v>428951</v>
      </c>
      <c r="D1350" s="1">
        <v>1929</v>
      </c>
      <c r="E1350" s="1">
        <v>287</v>
      </c>
      <c r="F1350" s="1">
        <v>431167</v>
      </c>
      <c r="G1350" s="25">
        <f>IF(A!B1350&gt;0,G1349+A!B1350," ")</f>
        <v>91431</v>
      </c>
      <c r="I1350" s="25">
        <f t="shared" si="45"/>
        <v>16028559</v>
      </c>
      <c r="K1350" s="83"/>
      <c r="L1350" s="83">
        <v>101.5</v>
      </c>
      <c r="M1350" s="83">
        <v>3781.2</v>
      </c>
      <c r="N1350" s="87">
        <f t="shared" si="42"/>
        <v>44755.134599999998</v>
      </c>
      <c r="O1350" s="87">
        <v>44755.134600000005</v>
      </c>
      <c r="P1350" s="83">
        <f t="shared" si="43"/>
        <v>98.668182183101663</v>
      </c>
      <c r="Q1350" s="92">
        <f t="shared" si="44"/>
        <v>1672678.9774663209</v>
      </c>
      <c r="R1350" s="99">
        <v>103.8</v>
      </c>
      <c r="S1350" s="99"/>
      <c r="T1350" s="99"/>
      <c r="U1350" s="99"/>
      <c r="V1350" s="99"/>
      <c r="W1350" s="99"/>
      <c r="X1350" s="85">
        <f>A!N1350-O1350</f>
        <v>0</v>
      </c>
    </row>
    <row r="1351" spans="1:24" ht="12.5" x14ac:dyDescent="0.25">
      <c r="A1351" s="9">
        <v>44107</v>
      </c>
      <c r="B1351" s="1">
        <v>2667</v>
      </c>
      <c r="C1351" s="1">
        <v>443952</v>
      </c>
      <c r="D1351" s="1">
        <v>2039</v>
      </c>
      <c r="E1351" s="1">
        <v>265</v>
      </c>
      <c r="F1351" s="1">
        <v>446256</v>
      </c>
      <c r="G1351" s="25">
        <f>IF(A!B1351&gt;0,G1350+A!B1351," ")</f>
        <v>94098</v>
      </c>
      <c r="I1351" s="25">
        <f t="shared" si="45"/>
        <v>16474815</v>
      </c>
      <c r="K1351" s="83"/>
      <c r="L1351" s="83">
        <f>M1352-M1350-L1352</f>
        <v>105.7</v>
      </c>
      <c r="M1351" s="83">
        <f>M1350+L1351</f>
        <v>3886.8999999999996</v>
      </c>
      <c r="N1351" s="87">
        <f t="shared" si="42"/>
        <v>47363.27883858663</v>
      </c>
      <c r="O1351" s="87">
        <v>47363.278838586637</v>
      </c>
      <c r="P1351" s="83">
        <f t="shared" si="43"/>
        <v>104.41815597253751</v>
      </c>
      <c r="Q1351" s="92">
        <f t="shared" si="44"/>
        <v>1720042.2563049074</v>
      </c>
      <c r="R1351" s="99">
        <v>106.13477205592</v>
      </c>
      <c r="S1351" s="99"/>
      <c r="T1351" s="99"/>
      <c r="U1351" s="99"/>
      <c r="V1351" s="99"/>
      <c r="W1351" s="99"/>
      <c r="X1351" s="85">
        <f>A!N1351-O1351</f>
        <v>0</v>
      </c>
    </row>
    <row r="1352" spans="1:24" ht="12.5" x14ac:dyDescent="0.25">
      <c r="A1352" s="9">
        <v>44114</v>
      </c>
      <c r="B1352" s="1">
        <v>2595</v>
      </c>
      <c r="C1352" s="1">
        <v>429204</v>
      </c>
      <c r="D1352" s="1">
        <v>1918</v>
      </c>
      <c r="E1352" s="1">
        <v>253</v>
      </c>
      <c r="F1352" s="1">
        <v>431375</v>
      </c>
      <c r="G1352" s="25">
        <f>IF(A!B1352&gt;0,G1351+A!B1352," ")</f>
        <v>96693</v>
      </c>
      <c r="I1352" s="25">
        <f t="shared" si="45"/>
        <v>16906190</v>
      </c>
      <c r="K1352" s="83"/>
      <c r="L1352" s="83">
        <v>102.3</v>
      </c>
      <c r="M1352" s="83">
        <v>3989.2</v>
      </c>
      <c r="N1352" s="87">
        <f t="shared" ref="N1352:N1415" si="46">F1352/1000*R1352</f>
        <v>45783.887295622488</v>
      </c>
      <c r="O1352" s="87">
        <v>45783.887295622488</v>
      </c>
      <c r="P1352" s="83">
        <f t="shared" si="43"/>
        <v>100.93619364816016</v>
      </c>
      <c r="Q1352" s="92">
        <f t="shared" si="44"/>
        <v>1765826.1436005298</v>
      </c>
      <c r="R1352" s="99">
        <v>106.13477205592</v>
      </c>
      <c r="S1352" s="99"/>
      <c r="T1352" s="99"/>
      <c r="U1352" s="99"/>
      <c r="V1352" s="99"/>
      <c r="W1352" s="99"/>
      <c r="X1352" s="85">
        <f>A!N1352-O1352</f>
        <v>0</v>
      </c>
    </row>
    <row r="1353" spans="1:24" ht="12.5" x14ac:dyDescent="0.25">
      <c r="A1353" s="9">
        <v>44121</v>
      </c>
      <c r="B1353" s="1">
        <v>2100</v>
      </c>
      <c r="C1353" s="1">
        <v>348135</v>
      </c>
      <c r="D1353" s="1">
        <v>1585</v>
      </c>
      <c r="E1353" s="1">
        <v>169</v>
      </c>
      <c r="F1353" s="1">
        <v>349889</v>
      </c>
      <c r="G1353" s="25">
        <f>IF(A!B1353&gt;0,G1352+A!B1353," ")</f>
        <v>98793</v>
      </c>
      <c r="I1353" s="25">
        <f t="shared" si="45"/>
        <v>17256079</v>
      </c>
      <c r="K1353" s="83"/>
      <c r="L1353" s="83">
        <v>83.6</v>
      </c>
      <c r="M1353" s="83">
        <v>4072.8</v>
      </c>
      <c r="N1353" s="87">
        <f t="shared" si="46"/>
        <v>37135.389259873795</v>
      </c>
      <c r="O1353" s="87">
        <v>37135.389259873795</v>
      </c>
      <c r="P1353" s="83">
        <f t="shared" si="43"/>
        <v>81.869519233523292</v>
      </c>
      <c r="Q1353" s="92">
        <f t="shared" si="44"/>
        <v>1802961.5328604036</v>
      </c>
      <c r="R1353" s="99">
        <v>106.13477205592</v>
      </c>
      <c r="S1353" s="99"/>
      <c r="T1353" s="99"/>
      <c r="U1353" s="99"/>
      <c r="V1353" s="99"/>
      <c r="W1353" s="99"/>
      <c r="X1353" s="85">
        <f>A!N1353-O1353</f>
        <v>0</v>
      </c>
    </row>
    <row r="1354" spans="1:24" ht="12.5" x14ac:dyDescent="0.25">
      <c r="A1354" s="9">
        <v>44128</v>
      </c>
      <c r="B1354" s="1">
        <v>2573</v>
      </c>
      <c r="C1354" s="1">
        <v>432014</v>
      </c>
      <c r="D1354" s="1">
        <v>1840</v>
      </c>
      <c r="E1354" s="1">
        <v>296</v>
      </c>
      <c r="F1354" s="1">
        <v>434150</v>
      </c>
      <c r="G1354" s="25">
        <f>IF(A!B1354&gt;0,G1353+A!B1354," ")</f>
        <v>101366</v>
      </c>
      <c r="I1354" s="25">
        <f t="shared" si="45"/>
        <v>17690229</v>
      </c>
      <c r="K1354" s="83"/>
      <c r="L1354" s="83">
        <v>103.1</v>
      </c>
      <c r="M1354" s="83">
        <v>4175.8999999999996</v>
      </c>
      <c r="N1354" s="87">
        <f t="shared" si="46"/>
        <v>46078.411288077667</v>
      </c>
      <c r="O1354" s="87">
        <v>46078.411288077667</v>
      </c>
      <c r="P1354" s="83">
        <f t="shared" si="43"/>
        <v>101.58550790460443</v>
      </c>
      <c r="Q1354" s="92">
        <f t="shared" si="44"/>
        <v>1849039.9441484814</v>
      </c>
      <c r="R1354" s="99">
        <v>106.13477205592</v>
      </c>
      <c r="S1354" s="99"/>
      <c r="T1354" s="99"/>
      <c r="U1354" s="99"/>
      <c r="V1354" s="99"/>
      <c r="W1354" s="99"/>
      <c r="X1354" s="85">
        <f>A!N1354-O1354</f>
        <v>0</v>
      </c>
    </row>
    <row r="1355" spans="1:24" ht="12.5" x14ac:dyDescent="0.25">
      <c r="A1355" s="9">
        <v>44135</v>
      </c>
      <c r="B1355" s="1">
        <v>2290</v>
      </c>
      <c r="C1355" s="1">
        <v>440880</v>
      </c>
      <c r="D1355" s="1">
        <v>1636</v>
      </c>
      <c r="E1355" s="1">
        <v>301</v>
      </c>
      <c r="F1355" s="1">
        <v>442817</v>
      </c>
      <c r="G1355" s="25">
        <f>IF(A!B1355&gt;0,G1354+A!B1355," ")</f>
        <v>103656</v>
      </c>
      <c r="I1355" s="25">
        <f t="shared" si="45"/>
        <v>18133046</v>
      </c>
      <c r="K1355" s="83"/>
      <c r="L1355" s="83">
        <v>105</v>
      </c>
      <c r="M1355" s="83">
        <v>4280.8999999999996</v>
      </c>
      <c r="N1355" s="87">
        <f t="shared" si="46"/>
        <v>46998.281357486325</v>
      </c>
      <c r="O1355" s="87">
        <v>46998.281357486325</v>
      </c>
      <c r="P1355" s="83">
        <f t="shared" si="43"/>
        <v>103.61347426878548</v>
      </c>
      <c r="Q1355" s="92">
        <f t="shared" si="44"/>
        <v>1896038.2255059676</v>
      </c>
      <c r="R1355" s="99">
        <v>106.13477205592</v>
      </c>
      <c r="S1355" s="99"/>
      <c r="T1355" s="99"/>
      <c r="U1355" s="99"/>
      <c r="V1355" s="99"/>
      <c r="W1355" s="99"/>
      <c r="X1355" s="85">
        <f>A!N1355-O1355</f>
        <v>0</v>
      </c>
    </row>
    <row r="1356" spans="1:24" ht="12.5" x14ac:dyDescent="0.25">
      <c r="A1356" s="9">
        <v>44142</v>
      </c>
      <c r="B1356" s="1">
        <v>2571</v>
      </c>
      <c r="C1356" s="1">
        <v>404612</v>
      </c>
      <c r="D1356" s="1">
        <v>1976</v>
      </c>
      <c r="E1356" s="1">
        <v>216</v>
      </c>
      <c r="F1356" s="1">
        <v>406804</v>
      </c>
      <c r="G1356" s="25">
        <f>IF(A!B1356&gt;0,G1355+A!B1356," ")</f>
        <v>106227</v>
      </c>
      <c r="I1356" s="25">
        <f t="shared" si="45"/>
        <v>18539850</v>
      </c>
      <c r="K1356" s="83"/>
      <c r="L1356" s="83">
        <v>96.8</v>
      </c>
      <c r="M1356" s="83">
        <v>4377.7</v>
      </c>
      <c r="N1356" s="87">
        <f t="shared" si="46"/>
        <v>43176.049811436475</v>
      </c>
      <c r="O1356" s="87">
        <v>43176.049811436475</v>
      </c>
      <c r="P1356" s="83">
        <f t="shared" si="43"/>
        <v>95.186896136415285</v>
      </c>
      <c r="Q1356" s="92">
        <f t="shared" si="44"/>
        <v>1939214.2753174042</v>
      </c>
      <c r="R1356" s="99">
        <v>106.13477205592</v>
      </c>
      <c r="S1356" s="99"/>
      <c r="T1356" s="99"/>
      <c r="U1356" s="99"/>
      <c r="V1356" s="99"/>
      <c r="W1356" s="99"/>
      <c r="X1356" s="85">
        <f>A!N1356-O1356</f>
        <v>0</v>
      </c>
    </row>
    <row r="1357" spans="1:24" ht="12.5" x14ac:dyDescent="0.25">
      <c r="A1357" s="9">
        <v>44149</v>
      </c>
      <c r="B1357" s="1">
        <v>2867</v>
      </c>
      <c r="C1357" s="1">
        <v>414822</v>
      </c>
      <c r="D1357" s="1">
        <v>1932</v>
      </c>
      <c r="E1357" s="1">
        <v>596</v>
      </c>
      <c r="F1357" s="1">
        <v>417350</v>
      </c>
      <c r="G1357" s="25">
        <f>IF(A!B1357&gt;0,G1356+A!B1357," ")</f>
        <v>109094</v>
      </c>
      <c r="I1357" s="25">
        <f t="shared" si="45"/>
        <v>18957200</v>
      </c>
      <c r="K1357" s="83"/>
      <c r="L1357" s="83">
        <v>99.2</v>
      </c>
      <c r="M1357" s="83">
        <v>4477</v>
      </c>
      <c r="N1357" s="87">
        <f t="shared" si="46"/>
        <v>44295.347117538215</v>
      </c>
      <c r="O1357" s="87">
        <v>44295.347117538215</v>
      </c>
      <c r="P1357" s="83">
        <f t="shared" si="43"/>
        <v>97.654524298022935</v>
      </c>
      <c r="Q1357" s="92">
        <f t="shared" si="44"/>
        <v>1983509.6224349425</v>
      </c>
      <c r="R1357" s="99">
        <v>106.13477205592</v>
      </c>
      <c r="S1357" s="99"/>
      <c r="T1357" s="99"/>
      <c r="U1357" s="99"/>
      <c r="V1357" s="99"/>
      <c r="W1357" s="99"/>
      <c r="X1357" s="85">
        <f>A!N1357-O1357</f>
        <v>0</v>
      </c>
    </row>
    <row r="1358" spans="1:24" ht="12.5" x14ac:dyDescent="0.25">
      <c r="A1358" s="9">
        <v>44156</v>
      </c>
      <c r="B1358" s="1">
        <v>2663</v>
      </c>
      <c r="C1358" s="1">
        <v>442118</v>
      </c>
      <c r="D1358" s="1">
        <v>1776</v>
      </c>
      <c r="E1358" s="1">
        <v>497</v>
      </c>
      <c r="F1358" s="1">
        <v>444391</v>
      </c>
      <c r="G1358" s="25">
        <f>IF(A!B1358&gt;0,G1357+A!B1358," ")</f>
        <v>111757</v>
      </c>
      <c r="I1358" s="25">
        <f t="shared" si="45"/>
        <v>19401591</v>
      </c>
      <c r="K1358" s="83"/>
      <c r="L1358" s="83">
        <v>104.7</v>
      </c>
      <c r="M1358" s="83">
        <v>4518.7</v>
      </c>
      <c r="N1358" s="87">
        <f t="shared" si="46"/>
        <v>47165.337488702346</v>
      </c>
      <c r="O1358" s="87">
        <v>47165.337488702338</v>
      </c>
      <c r="P1358" s="83">
        <f t="shared" si="43"/>
        <v>103.98176999478305</v>
      </c>
      <c r="Q1358" s="92">
        <f t="shared" si="44"/>
        <v>2030674.9599236448</v>
      </c>
      <c r="R1358" s="99">
        <v>106.13477205592</v>
      </c>
      <c r="S1358" s="99"/>
      <c r="T1358" s="99"/>
      <c r="U1358" s="99"/>
      <c r="V1358" s="99"/>
      <c r="W1358" s="99"/>
      <c r="X1358" s="85">
        <f>A!N1358-O1358</f>
        <v>0</v>
      </c>
    </row>
    <row r="1359" spans="1:24" ht="12.5" x14ac:dyDescent="0.25">
      <c r="A1359" s="9">
        <v>44163</v>
      </c>
      <c r="B1359" s="1">
        <v>2945</v>
      </c>
      <c r="C1359" s="1">
        <v>454148</v>
      </c>
      <c r="D1359" s="1">
        <v>2036</v>
      </c>
      <c r="E1359" s="1">
        <v>574</v>
      </c>
      <c r="F1359" s="1">
        <v>456758</v>
      </c>
      <c r="G1359" s="25">
        <f>IF(A!B1359&gt;0,G1358+A!B1359," ")</f>
        <v>114702</v>
      </c>
      <c r="I1359" s="25">
        <f t="shared" si="45"/>
        <v>19858349</v>
      </c>
      <c r="K1359" s="83"/>
      <c r="L1359" s="83">
        <v>107.5</v>
      </c>
      <c r="M1359" s="83">
        <v>4689.2</v>
      </c>
      <c r="N1359" s="87">
        <f t="shared" si="46"/>
        <v>48477.906214717907</v>
      </c>
      <c r="O1359" s="87">
        <v>48477.906214717899</v>
      </c>
      <c r="P1359" s="83">
        <f t="shared" si="43"/>
        <v>106.87548870088978</v>
      </c>
      <c r="Q1359" s="92">
        <f t="shared" si="44"/>
        <v>2079152.8661383628</v>
      </c>
      <c r="R1359" s="99">
        <v>106.13477205592</v>
      </c>
      <c r="S1359" s="99"/>
      <c r="T1359" s="99"/>
      <c r="U1359" s="99"/>
      <c r="V1359" s="99"/>
      <c r="W1359" s="99"/>
      <c r="X1359" s="85">
        <f>A!N1359-O1359</f>
        <v>0</v>
      </c>
    </row>
    <row r="1360" spans="1:24" ht="12.5" x14ac:dyDescent="0.25">
      <c r="A1360" s="9">
        <v>44170</v>
      </c>
      <c r="B1360" s="1">
        <v>2876</v>
      </c>
      <c r="C1360" s="1">
        <v>442415</v>
      </c>
      <c r="D1360" s="1">
        <v>1906</v>
      </c>
      <c r="E1360" s="1">
        <v>630</v>
      </c>
      <c r="F1360" s="1">
        <v>444951</v>
      </c>
      <c r="G1360" s="25">
        <f>IF(A!B1360&gt;0,G1359+A!B1360," ")</f>
        <v>117578</v>
      </c>
      <c r="I1360" s="25">
        <f t="shared" si="45"/>
        <v>20303300</v>
      </c>
      <c r="K1360" s="83"/>
      <c r="L1360" s="83">
        <v>106</v>
      </c>
      <c r="M1360" s="83">
        <v>4795.3</v>
      </c>
      <c r="N1360" s="87">
        <f t="shared" si="46"/>
        <v>47224.772961053663</v>
      </c>
      <c r="O1360" s="87">
        <v>47224.772961053655</v>
      </c>
      <c r="P1360" s="83">
        <f t="shared" si="43"/>
        <v>104.11280278166909</v>
      </c>
      <c r="Q1360" s="92">
        <f t="shared" si="44"/>
        <v>2126377.6390994163</v>
      </c>
      <c r="R1360" s="99">
        <v>106.13477205592</v>
      </c>
      <c r="S1360" s="99"/>
      <c r="T1360" s="99"/>
      <c r="U1360" s="99"/>
      <c r="V1360" s="99"/>
      <c r="W1360" s="99"/>
      <c r="X1360" s="85">
        <f>A!N1360-O1360</f>
        <v>0</v>
      </c>
    </row>
    <row r="1361" spans="1:25" ht="12.5" x14ac:dyDescent="0.25">
      <c r="A1361" s="9">
        <v>44177</v>
      </c>
      <c r="B1361" s="1">
        <v>2584</v>
      </c>
      <c r="C1361" s="1">
        <v>450876</v>
      </c>
      <c r="D1361" s="1">
        <v>1895</v>
      </c>
      <c r="E1361" s="1">
        <v>322</v>
      </c>
      <c r="F1361" s="1">
        <v>453093</v>
      </c>
      <c r="G1361" s="25">
        <f>IF(A!B1361&gt;0,G1360+A!B1361," ")</f>
        <v>120162</v>
      </c>
      <c r="I1361" s="25">
        <f t="shared" si="45"/>
        <v>20756393</v>
      </c>
      <c r="K1361" s="83"/>
      <c r="L1361" s="83">
        <v>107.2</v>
      </c>
      <c r="M1361" s="83">
        <v>4902.5</v>
      </c>
      <c r="N1361" s="87">
        <f t="shared" si="46"/>
        <v>48073.167300000001</v>
      </c>
      <c r="O1361" s="87">
        <v>48073.167299999994</v>
      </c>
      <c r="P1361" s="83">
        <f t="shared" si="43"/>
        <v>105.98319213355967</v>
      </c>
      <c r="Q1361" s="92">
        <f t="shared" si="44"/>
        <v>2174450.8063994162</v>
      </c>
      <c r="R1361" s="99">
        <v>106.1</v>
      </c>
      <c r="S1361" s="99"/>
      <c r="T1361" s="99"/>
      <c r="U1361" s="99"/>
      <c r="V1361" s="99"/>
      <c r="W1361" s="99"/>
      <c r="X1361" s="85">
        <f>A!N1361-O1361</f>
        <v>0</v>
      </c>
    </row>
    <row r="1362" spans="1:25" ht="12.5" x14ac:dyDescent="0.25">
      <c r="A1362" s="9">
        <v>44184</v>
      </c>
      <c r="B1362" s="1">
        <v>2356</v>
      </c>
      <c r="C1362" s="1">
        <v>451825</v>
      </c>
      <c r="D1362" s="1">
        <v>1838</v>
      </c>
      <c r="E1362" s="1">
        <v>303</v>
      </c>
      <c r="F1362" s="1">
        <v>453966</v>
      </c>
      <c r="G1362" s="25">
        <f>IF(A!B1362&gt;0,G1361+A!B1362," ")</f>
        <v>122518</v>
      </c>
      <c r="I1362" s="25">
        <f>IF(F1362&gt;0,I1361+F1362," ")</f>
        <v>21210359</v>
      </c>
      <c r="K1362" s="83"/>
      <c r="L1362" s="83"/>
      <c r="M1362" s="83"/>
      <c r="N1362" s="87">
        <f t="shared" si="46"/>
        <v>48165.792600000001</v>
      </c>
      <c r="O1362" s="87">
        <v>48165.792599999993</v>
      </c>
      <c r="P1362" s="83">
        <f t="shared" si="43"/>
        <v>106.18739596529531</v>
      </c>
      <c r="Q1362" s="92">
        <f t="shared" si="44"/>
        <v>2222616.598999416</v>
      </c>
      <c r="R1362" s="99">
        <v>106.1</v>
      </c>
      <c r="S1362" s="99"/>
      <c r="T1362" s="99"/>
      <c r="U1362" s="99"/>
      <c r="V1362" s="99"/>
      <c r="W1362" s="99"/>
      <c r="X1362" s="85">
        <f>A!N1362-O1362</f>
        <v>0</v>
      </c>
    </row>
    <row r="1363" spans="1:25" ht="12.5" x14ac:dyDescent="0.25">
      <c r="A1363" s="9">
        <v>44191</v>
      </c>
      <c r="B1363" s="1">
        <v>1550</v>
      </c>
      <c r="C1363" s="1">
        <v>220186</v>
      </c>
      <c r="D1363" s="1">
        <v>1239</v>
      </c>
      <c r="E1363" s="1">
        <v>84</v>
      </c>
      <c r="F1363" s="1">
        <v>221509</v>
      </c>
      <c r="G1363" s="25">
        <f>IF(A!B1363&gt;0,G1362+A!B1363," ")</f>
        <v>124068</v>
      </c>
      <c r="I1363" s="25">
        <f>IF(F1363&gt;0,I1362+F1363," ")</f>
        <v>21431868</v>
      </c>
      <c r="K1363" s="83"/>
      <c r="L1363" s="83"/>
      <c r="M1363" s="83"/>
      <c r="N1363" s="87">
        <f t="shared" si="46"/>
        <v>23502.104899999998</v>
      </c>
      <c r="O1363" s="87">
        <v>23502.104899999998</v>
      </c>
      <c r="P1363" s="83">
        <f t="shared" si="43"/>
        <v>51.813272123631734</v>
      </c>
      <c r="Q1363" s="92">
        <f t="shared" si="44"/>
        <v>2246118.7038994161</v>
      </c>
      <c r="R1363" s="99">
        <v>106.1</v>
      </c>
      <c r="S1363" s="99"/>
      <c r="T1363" s="99"/>
      <c r="U1363" s="99"/>
      <c r="V1363" s="99"/>
      <c r="W1363" s="99"/>
      <c r="X1363" s="85">
        <f>A!N1363-O1363</f>
        <v>0</v>
      </c>
    </row>
    <row r="1364" spans="1:25" ht="12.5" x14ac:dyDescent="0.25">
      <c r="A1364" s="9">
        <v>44198</v>
      </c>
      <c r="B1364" s="1">
        <v>1680</v>
      </c>
      <c r="C1364" s="1">
        <v>279640</v>
      </c>
      <c r="D1364" s="1">
        <v>1196</v>
      </c>
      <c r="E1364" s="1">
        <v>202</v>
      </c>
      <c r="F1364" s="1">
        <v>281038</v>
      </c>
      <c r="G1364" s="25">
        <f>B1364</f>
        <v>1680</v>
      </c>
      <c r="I1364" s="25">
        <f>F1364</f>
        <v>281038</v>
      </c>
      <c r="K1364" s="83"/>
      <c r="L1364" s="83">
        <v>67.8</v>
      </c>
      <c r="M1364" s="83">
        <v>5132</v>
      </c>
      <c r="N1364" s="87">
        <f t="shared" si="46"/>
        <v>29818.131799999999</v>
      </c>
      <c r="O1364" s="87">
        <v>29818.131799999996</v>
      </c>
      <c r="P1364" s="83">
        <f t="shared" si="43"/>
        <v>65.737727907584855</v>
      </c>
      <c r="Q1364" s="92">
        <f>O1364</f>
        <v>29818.131799999996</v>
      </c>
      <c r="R1364" s="99">
        <v>106.1</v>
      </c>
      <c r="S1364" s="99"/>
      <c r="T1364" s="99"/>
      <c r="U1364" s="99"/>
      <c r="V1364" s="99"/>
      <c r="W1364" s="99"/>
      <c r="X1364" s="85">
        <f>A!N1364-O1364</f>
        <v>0</v>
      </c>
    </row>
    <row r="1365" spans="1:25" ht="12.5" x14ac:dyDescent="0.25">
      <c r="A1365" s="9">
        <v>44205</v>
      </c>
      <c r="B1365" s="1">
        <v>2610</v>
      </c>
      <c r="C1365" s="1">
        <v>441605</v>
      </c>
      <c r="D1365" s="1">
        <v>1931</v>
      </c>
      <c r="E1365" s="1">
        <v>325</v>
      </c>
      <c r="F1365" s="1">
        <v>443861</v>
      </c>
      <c r="G1365" s="25">
        <f>IF(A!B1365&gt;0,G1364+A!B1365," ")</f>
        <v>4290</v>
      </c>
      <c r="I1365" s="25">
        <f t="shared" ref="I1365:I1413" si="47">IF(F1365&gt;0,I1364+F1365," ")</f>
        <v>724899</v>
      </c>
      <c r="K1365" s="83"/>
      <c r="L1365" s="83">
        <v>105</v>
      </c>
      <c r="M1365" s="83">
        <v>105</v>
      </c>
      <c r="N1365" s="87">
        <f t="shared" si="46"/>
        <v>48827.038422134414</v>
      </c>
      <c r="O1365" s="87">
        <v>48827.038422134414</v>
      </c>
      <c r="P1365" s="83">
        <f t="shared" si="43"/>
        <v>107.64519346337666</v>
      </c>
      <c r="Q1365" s="92">
        <f t="shared" si="44"/>
        <v>78645.170222134417</v>
      </c>
      <c r="R1365" s="99">
        <v>110.005245836274</v>
      </c>
      <c r="S1365" s="99">
        <v>100.875511185951</v>
      </c>
      <c r="T1365" s="99">
        <v>108.551297362738</v>
      </c>
      <c r="U1365" s="99">
        <v>105.846635939818</v>
      </c>
      <c r="V1365" s="99">
        <v>116.42978663352901</v>
      </c>
      <c r="W1365" s="99">
        <v>111.92910843710099</v>
      </c>
      <c r="X1365" s="85">
        <f>A!N1365-O1365</f>
        <v>0</v>
      </c>
      <c r="Y1365" s="100"/>
    </row>
    <row r="1366" spans="1:25" ht="12.5" x14ac:dyDescent="0.25">
      <c r="A1366" s="9">
        <v>44212</v>
      </c>
      <c r="B1366" s="1">
        <v>2737</v>
      </c>
      <c r="C1366" s="1">
        <v>450050</v>
      </c>
      <c r="D1366" s="1">
        <v>2000</v>
      </c>
      <c r="E1366" s="1">
        <v>397</v>
      </c>
      <c r="F1366" s="1">
        <v>452447</v>
      </c>
      <c r="G1366" s="25">
        <f>IF(A!B1366&gt;0,G1365+A!B1366," ")</f>
        <v>7027</v>
      </c>
      <c r="I1366" s="25">
        <f t="shared" si="47"/>
        <v>1177346</v>
      </c>
      <c r="K1366" s="83"/>
      <c r="L1366" s="83">
        <v>106.9</v>
      </c>
      <c r="M1366" s="83">
        <v>211.9</v>
      </c>
      <c r="N1366" s="87">
        <f t="shared" si="46"/>
        <v>49771.543462884663</v>
      </c>
      <c r="O1366" s="87">
        <v>49771.543462884663</v>
      </c>
      <c r="P1366" s="83">
        <f t="shared" si="43"/>
        <v>109.72747064266601</v>
      </c>
      <c r="Q1366" s="92">
        <f t="shared" si="44"/>
        <v>128416.71368501909</v>
      </c>
      <c r="R1366" s="99">
        <v>110.005245836274</v>
      </c>
      <c r="S1366" s="99">
        <v>101.418154828843</v>
      </c>
      <c r="T1366" s="99">
        <v>104.080975763051</v>
      </c>
      <c r="U1366" s="99">
        <v>103.16545175226101</v>
      </c>
      <c r="V1366" s="99">
        <v>116.694787382626</v>
      </c>
      <c r="W1366" s="99">
        <v>110.89434342586</v>
      </c>
      <c r="X1366" s="85">
        <f>A!N1366-O1366</f>
        <v>0</v>
      </c>
      <c r="Y1366" s="100"/>
    </row>
    <row r="1367" spans="1:25" ht="12.5" x14ac:dyDescent="0.25">
      <c r="A1367" s="9">
        <v>44219</v>
      </c>
      <c r="B1367" s="1">
        <v>2710</v>
      </c>
      <c r="C1367" s="1">
        <v>462835</v>
      </c>
      <c r="D1367" s="1">
        <v>1875</v>
      </c>
      <c r="E1367" s="1">
        <v>388</v>
      </c>
      <c r="F1367" s="1">
        <v>465098</v>
      </c>
      <c r="G1367" s="25">
        <f>IF(A!B1367&gt;0,G1366+A!B1367," ")</f>
        <v>9737</v>
      </c>
      <c r="I1367" s="25">
        <f t="shared" si="47"/>
        <v>1642444</v>
      </c>
      <c r="K1367" s="83"/>
      <c r="L1367" s="83">
        <v>109.9</v>
      </c>
      <c r="M1367" s="83">
        <v>321.8</v>
      </c>
      <c r="N1367" s="87">
        <f t="shared" si="46"/>
        <v>51163.219827959365</v>
      </c>
      <c r="O1367" s="87">
        <v>51163.219827959365</v>
      </c>
      <c r="P1367" s="83">
        <f t="shared" si="43"/>
        <v>112.79559183940368</v>
      </c>
      <c r="Q1367" s="92">
        <f t="shared" si="44"/>
        <v>179579.93351297846</v>
      </c>
      <c r="R1367" s="99">
        <v>110.005245836274</v>
      </c>
      <c r="S1367" s="99">
        <v>101.55171789416499</v>
      </c>
      <c r="T1367" s="99">
        <v>107.89613498944</v>
      </c>
      <c r="U1367" s="99">
        <v>105.76638605235399</v>
      </c>
      <c r="V1367" s="99">
        <v>116.02191471715599</v>
      </c>
      <c r="W1367" s="99">
        <v>111.668665528555</v>
      </c>
      <c r="X1367" s="85">
        <f>A!N1367-O1367</f>
        <v>0</v>
      </c>
      <c r="Y1367" s="100"/>
    </row>
    <row r="1368" spans="1:25" ht="12.5" x14ac:dyDescent="0.25">
      <c r="A1368" s="9">
        <v>44226</v>
      </c>
      <c r="B1368" s="1">
        <v>2683</v>
      </c>
      <c r="C1368" s="1">
        <v>450813</v>
      </c>
      <c r="D1368" s="1">
        <v>1962</v>
      </c>
      <c r="E1368" s="1">
        <v>296</v>
      </c>
      <c r="F1368" s="1">
        <v>453071</v>
      </c>
      <c r="G1368" s="25">
        <f>IF(A!B1368&gt;0,G1367+A!B1368," ")</f>
        <v>12420</v>
      </c>
      <c r="I1368" s="25">
        <f t="shared" si="47"/>
        <v>2095515</v>
      </c>
      <c r="K1368" s="83"/>
      <c r="L1368" s="83">
        <v>106.9</v>
      </c>
      <c r="M1368" s="83">
        <v>428.7</v>
      </c>
      <c r="N1368" s="87">
        <f t="shared" si="46"/>
        <v>49840.186736286501</v>
      </c>
      <c r="O1368" s="87">
        <v>49840.186736286501</v>
      </c>
      <c r="P1368" s="83">
        <f t="shared" si="43"/>
        <v>109.87880315604554</v>
      </c>
      <c r="Q1368" s="92">
        <f t="shared" si="44"/>
        <v>229420.12024926496</v>
      </c>
      <c r="R1368" s="99">
        <v>110.005245836274</v>
      </c>
      <c r="S1368" s="99">
        <v>99.832322441792002</v>
      </c>
      <c r="T1368" s="99">
        <v>108.21366118900001</v>
      </c>
      <c r="U1368" s="99">
        <v>105.29447595483499</v>
      </c>
      <c r="V1368" s="99">
        <v>115.48984197785001</v>
      </c>
      <c r="W1368" s="99">
        <v>111.197072864959</v>
      </c>
      <c r="X1368" s="85">
        <f>A!N1368-O1368</f>
        <v>0</v>
      </c>
      <c r="Y1368" s="100"/>
    </row>
    <row r="1369" spans="1:25" ht="12.5" x14ac:dyDescent="0.25">
      <c r="A1369" s="9">
        <v>44233</v>
      </c>
      <c r="B1369" s="1">
        <v>2805</v>
      </c>
      <c r="C1369" s="1">
        <v>436229</v>
      </c>
      <c r="D1369" s="1">
        <v>2087</v>
      </c>
      <c r="E1369" s="1">
        <v>309</v>
      </c>
      <c r="F1369" s="1">
        <v>438625</v>
      </c>
      <c r="G1369" s="25">
        <f>IF(A!B1369&gt;0,G1368+A!B1369," ")</f>
        <v>15225</v>
      </c>
      <c r="I1369" s="25">
        <f t="shared" si="47"/>
        <v>2534140</v>
      </c>
      <c r="K1369" s="83"/>
      <c r="L1369" s="83">
        <v>103.7</v>
      </c>
      <c r="M1369" s="83">
        <v>532.29999999999995</v>
      </c>
      <c r="N1369" s="87">
        <f t="shared" si="46"/>
        <v>47941.880495157573</v>
      </c>
      <c r="O1369" s="87">
        <v>47941.880495157573</v>
      </c>
      <c r="P1369" s="83">
        <f t="shared" ref="P1369:P1432" si="48">(O1369*2204.62262185)/1000000</f>
        <v>105.69375427365367</v>
      </c>
      <c r="Q1369" s="92">
        <f t="shared" si="44"/>
        <v>277362.00074442255</v>
      </c>
      <c r="R1369" s="99">
        <v>109.300383004064</v>
      </c>
      <c r="S1369" s="99">
        <v>100.449856177887</v>
      </c>
      <c r="T1369" s="99">
        <v>107.34977166173999</v>
      </c>
      <c r="U1369" s="99">
        <v>105.142982660155</v>
      </c>
      <c r="V1369" s="99">
        <v>115.01299665497299</v>
      </c>
      <c r="W1369" s="99">
        <v>110.659164434312</v>
      </c>
      <c r="X1369" s="85">
        <f>A!N1369-O1369</f>
        <v>0</v>
      </c>
      <c r="Y1369" s="100"/>
    </row>
    <row r="1370" spans="1:25" ht="12.5" x14ac:dyDescent="0.25">
      <c r="A1370" s="9">
        <v>44240</v>
      </c>
      <c r="B1370" s="1">
        <v>2497</v>
      </c>
      <c r="C1370" s="1">
        <v>400955</v>
      </c>
      <c r="D1370" s="1">
        <v>1802</v>
      </c>
      <c r="E1370" s="1">
        <v>306</v>
      </c>
      <c r="F1370" s="1">
        <v>403063</v>
      </c>
      <c r="G1370" s="25">
        <f>IF(A!B1370&gt;0,G1369+A!B1370," ")</f>
        <v>17722</v>
      </c>
      <c r="I1370" s="25">
        <f t="shared" si="47"/>
        <v>2937203</v>
      </c>
      <c r="K1370" s="83"/>
      <c r="L1370" s="83">
        <v>96.4</v>
      </c>
      <c r="M1370" s="83">
        <v>628.79999999999995</v>
      </c>
      <c r="N1370" s="87">
        <f t="shared" si="46"/>
        <v>44054.940274767047</v>
      </c>
      <c r="O1370" s="87">
        <v>44054.940274767047</v>
      </c>
      <c r="P1370" s="83">
        <f t="shared" si="48"/>
        <v>97.124517934002085</v>
      </c>
      <c r="Q1370" s="92">
        <f t="shared" si="44"/>
        <v>321416.9410191896</v>
      </c>
      <c r="R1370" s="99">
        <v>109.300383004064</v>
      </c>
      <c r="S1370" s="99">
        <v>98.414536664752006</v>
      </c>
      <c r="T1370" s="99">
        <v>106.033167707526</v>
      </c>
      <c r="U1370" s="99">
        <v>103.93150413616</v>
      </c>
      <c r="V1370" s="99">
        <v>114.55889647606899</v>
      </c>
      <c r="W1370" s="99">
        <v>110.565177155928</v>
      </c>
      <c r="X1370" s="85">
        <f>A!N1370-O1370</f>
        <v>0</v>
      </c>
      <c r="Y1370" s="100"/>
    </row>
    <row r="1371" spans="1:25" ht="12.5" x14ac:dyDescent="0.25">
      <c r="A1371" s="9">
        <v>44247</v>
      </c>
      <c r="B1371" s="1">
        <v>2558</v>
      </c>
      <c r="C1371" s="1">
        <v>383849</v>
      </c>
      <c r="D1371" s="1">
        <v>1899</v>
      </c>
      <c r="E1371" s="1">
        <v>306</v>
      </c>
      <c r="F1371" s="1">
        <v>386054</v>
      </c>
      <c r="G1371" s="25">
        <f>IF(A!B1371&gt;0,G1370+A!B1371," ")</f>
        <v>20280</v>
      </c>
      <c r="I1371" s="25">
        <f t="shared" si="47"/>
        <v>3323257</v>
      </c>
      <c r="K1371" s="83"/>
      <c r="L1371" s="83">
        <v>92.3</v>
      </c>
      <c r="M1371" s="83">
        <v>724.4</v>
      </c>
      <c r="N1371" s="87">
        <f t="shared" si="46"/>
        <v>42195.850060250923</v>
      </c>
      <c r="O1371" s="87">
        <v>42195.850060250923</v>
      </c>
      <c r="P1371" s="83">
        <f t="shared" si="48"/>
        <v>93.02592559101987</v>
      </c>
      <c r="Q1371" s="92">
        <f t="shared" si="44"/>
        <v>363612.7910794405</v>
      </c>
      <c r="R1371" s="99">
        <v>109.300383004064</v>
      </c>
      <c r="S1371" s="99">
        <v>96.655848633738003</v>
      </c>
      <c r="T1371" s="99">
        <v>106.88604971825301</v>
      </c>
      <c r="U1371" s="99">
        <v>105.289475277294</v>
      </c>
      <c r="V1371" s="99">
        <v>115.02492575352299</v>
      </c>
      <c r="W1371" s="99">
        <v>111.275813746263</v>
      </c>
      <c r="X1371" s="85">
        <f>A!N1371-O1371</f>
        <v>0</v>
      </c>
      <c r="Y1371" s="100"/>
    </row>
    <row r="1372" spans="1:25" ht="12.5" x14ac:dyDescent="0.25">
      <c r="A1372" s="9">
        <v>44254</v>
      </c>
      <c r="B1372" s="1">
        <v>2783</v>
      </c>
      <c r="C1372" s="1">
        <v>404644</v>
      </c>
      <c r="D1372" s="1">
        <v>2100</v>
      </c>
      <c r="E1372" s="1">
        <v>260</v>
      </c>
      <c r="F1372" s="1">
        <v>407004</v>
      </c>
      <c r="G1372" s="25">
        <f>IF(A!B1372&gt;0,G1371+A!B1372," ")</f>
        <v>23063</v>
      </c>
      <c r="I1372" s="25">
        <f t="shared" si="47"/>
        <v>3730261</v>
      </c>
      <c r="K1372" s="83"/>
      <c r="L1372" s="83">
        <v>96.1</v>
      </c>
      <c r="M1372" s="83">
        <v>820.5</v>
      </c>
      <c r="N1372" s="87">
        <f t="shared" si="46"/>
        <v>44485.693084186067</v>
      </c>
      <c r="O1372" s="87">
        <v>44485.693084186059</v>
      </c>
      <c r="P1372" s="83">
        <f t="shared" si="48"/>
        <v>98.074165322072687</v>
      </c>
      <c r="Q1372" s="92">
        <f t="shared" si="44"/>
        <v>408098.48416362656</v>
      </c>
      <c r="R1372" s="99">
        <v>109.300383004064</v>
      </c>
      <c r="S1372" s="99">
        <v>93.207085680402997</v>
      </c>
      <c r="T1372" s="99">
        <v>105.641890048561</v>
      </c>
      <c r="U1372" s="99">
        <v>103.94759343167399</v>
      </c>
      <c r="V1372" s="99">
        <v>112.680094245821</v>
      </c>
      <c r="W1372" s="99">
        <v>109.49327770734401</v>
      </c>
      <c r="X1372" s="85">
        <f>A!N1372-O1372</f>
        <v>0</v>
      </c>
      <c r="Y1372" s="100"/>
    </row>
    <row r="1373" spans="1:25" ht="12.5" x14ac:dyDescent="0.25">
      <c r="A1373" s="9">
        <v>44261</v>
      </c>
      <c r="B1373" s="1">
        <v>2628</v>
      </c>
      <c r="C1373" s="1">
        <v>423101</v>
      </c>
      <c r="D1373" s="1">
        <v>2023</v>
      </c>
      <c r="E1373" s="1">
        <v>226</v>
      </c>
      <c r="F1373" s="1">
        <v>425350</v>
      </c>
      <c r="G1373" s="25">
        <f>IF(A!B1373&gt;0,G1372+A!B1373," ")</f>
        <v>25691</v>
      </c>
      <c r="I1373" s="25">
        <f t="shared" si="47"/>
        <v>4155611</v>
      </c>
      <c r="K1373" s="83"/>
      <c r="L1373" s="83">
        <v>101.5</v>
      </c>
      <c r="M1373" s="83">
        <v>932.8</v>
      </c>
      <c r="N1373" s="87">
        <f t="shared" si="46"/>
        <v>45969.231462335018</v>
      </c>
      <c r="O1373" s="87">
        <v>45969.23146233501</v>
      </c>
      <c r="P1373" s="83">
        <f t="shared" si="48"/>
        <v>101.34480759092251</v>
      </c>
      <c r="Q1373" s="92">
        <f t="shared" si="44"/>
        <v>454067.71562596154</v>
      </c>
      <c r="R1373" s="99">
        <v>108.073895526825</v>
      </c>
      <c r="S1373" s="99">
        <v>99.231912507009994</v>
      </c>
      <c r="T1373" s="99">
        <v>106.488728543561</v>
      </c>
      <c r="U1373" s="99">
        <v>105.20524250296</v>
      </c>
      <c r="V1373" s="99">
        <v>113.898020473163</v>
      </c>
      <c r="W1373" s="99">
        <v>110.601631597508</v>
      </c>
      <c r="X1373" s="85">
        <f>A!N1373-O1373</f>
        <v>0</v>
      </c>
      <c r="Y1373" s="100"/>
    </row>
    <row r="1374" spans="1:25" ht="12.5" x14ac:dyDescent="0.25">
      <c r="A1374" s="9">
        <v>44268</v>
      </c>
      <c r="B1374" s="1">
        <v>2347</v>
      </c>
      <c r="C1374" s="1">
        <v>428936</v>
      </c>
      <c r="D1374" s="1">
        <v>1819</v>
      </c>
      <c r="E1374" s="1">
        <v>183</v>
      </c>
      <c r="F1374" s="1">
        <v>430938</v>
      </c>
      <c r="G1374" s="25">
        <f>IF(A!B1374&gt;0,G1373+A!B1374," ")</f>
        <v>28038</v>
      </c>
      <c r="I1374" s="25">
        <f t="shared" si="47"/>
        <v>4586549</v>
      </c>
      <c r="K1374" s="83"/>
      <c r="L1374" s="83">
        <v>102.8</v>
      </c>
      <c r="M1374" s="83">
        <v>1035.5999999999999</v>
      </c>
      <c r="N1374" s="87">
        <f t="shared" si="46"/>
        <v>46573.14839053891</v>
      </c>
      <c r="O1374" s="87">
        <v>46573.14839053891</v>
      </c>
      <c r="P1374" s="83">
        <f t="shared" si="48"/>
        <v>102.67621651255901</v>
      </c>
      <c r="Q1374" s="92">
        <f t="shared" si="44"/>
        <v>500640.86401650048</v>
      </c>
      <c r="R1374" s="99">
        <v>108.073895526825</v>
      </c>
      <c r="S1374" s="99">
        <v>104.142406004714</v>
      </c>
      <c r="T1374" s="99">
        <v>105.76322442271</v>
      </c>
      <c r="U1374" s="99">
        <v>105.36836589064301</v>
      </c>
      <c r="V1374" s="99">
        <v>113.02306787193599</v>
      </c>
      <c r="W1374" s="99">
        <v>109.836832676626</v>
      </c>
      <c r="X1374" s="85">
        <f>A!N1374-O1374</f>
        <v>0</v>
      </c>
      <c r="Y1374" s="100"/>
    </row>
    <row r="1375" spans="1:25" ht="12.5" x14ac:dyDescent="0.25">
      <c r="A1375" s="9">
        <v>44275</v>
      </c>
      <c r="B1375" s="1">
        <v>2372</v>
      </c>
      <c r="C1375" s="1">
        <v>438163</v>
      </c>
      <c r="D1375" s="1">
        <v>1865</v>
      </c>
      <c r="E1375" s="1">
        <v>204</v>
      </c>
      <c r="F1375" s="1">
        <v>440232</v>
      </c>
      <c r="G1375" s="25">
        <f>IF(A!B1375&gt;0,G1374+A!B1375," ")</f>
        <v>30410</v>
      </c>
      <c r="I1375" s="25">
        <f t="shared" si="47"/>
        <v>5026781</v>
      </c>
      <c r="K1375" s="83"/>
      <c r="L1375" s="83">
        <v>105.7</v>
      </c>
      <c r="M1375" s="83">
        <v>1141.2</v>
      </c>
      <c r="N1375" s="87">
        <f t="shared" si="46"/>
        <v>47577.587175565226</v>
      </c>
      <c r="O1375" s="87">
        <v>47577.587175565219</v>
      </c>
      <c r="P1375" s="83">
        <f t="shared" si="48"/>
        <v>104.89062498029153</v>
      </c>
      <c r="Q1375" s="92">
        <f t="shared" si="44"/>
        <v>548218.45119206572</v>
      </c>
      <c r="R1375" s="99">
        <v>108.073895526825</v>
      </c>
      <c r="S1375" s="99">
        <v>106.332991434535</v>
      </c>
      <c r="T1375" s="99">
        <v>104.96292358593099</v>
      </c>
      <c r="U1375" s="99">
        <v>105.38216167700899</v>
      </c>
      <c r="V1375" s="99">
        <v>113.451154769684</v>
      </c>
      <c r="W1375" s="99">
        <v>110.122451343837</v>
      </c>
      <c r="X1375" s="85">
        <f>A!N1375-O1375</f>
        <v>0</v>
      </c>
      <c r="Y1375" s="100"/>
    </row>
    <row r="1376" spans="1:25" ht="12.5" x14ac:dyDescent="0.25">
      <c r="A1376" s="9">
        <v>44282</v>
      </c>
      <c r="B1376" s="1">
        <v>2335</v>
      </c>
      <c r="C1376" s="1">
        <v>446578</v>
      </c>
      <c r="D1376" s="1">
        <v>1863</v>
      </c>
      <c r="E1376" s="1">
        <v>160</v>
      </c>
      <c r="F1376" s="1">
        <v>448601</v>
      </c>
      <c r="G1376" s="25">
        <f>IF(A!B1376&gt;0,G1375+A!B1376," ")</f>
        <v>32745</v>
      </c>
      <c r="I1376" s="25">
        <f t="shared" si="47"/>
        <v>5475382</v>
      </c>
      <c r="K1376" s="83"/>
      <c r="L1376" s="83">
        <v>106.9</v>
      </c>
      <c r="M1376" s="83">
        <v>1248.0999999999999</v>
      </c>
      <c r="N1376" s="87">
        <f t="shared" si="46"/>
        <v>48482.057607229224</v>
      </c>
      <c r="O1376" s="87">
        <v>48482.057607229217</v>
      </c>
      <c r="P1376" s="83">
        <f t="shared" si="48"/>
        <v>106.88464095473242</v>
      </c>
      <c r="Q1376" s="92">
        <f t="shared" si="44"/>
        <v>596700.50879929494</v>
      </c>
      <c r="R1376" s="99">
        <v>108.073895526825</v>
      </c>
      <c r="S1376" s="99">
        <v>106.321080184691</v>
      </c>
      <c r="T1376" s="99">
        <v>104.841947589165</v>
      </c>
      <c r="U1376" s="99">
        <v>105.32497133027501</v>
      </c>
      <c r="V1376" s="99">
        <v>112.26093472021</v>
      </c>
      <c r="W1376" s="99">
        <v>109.34876426936199</v>
      </c>
      <c r="X1376" s="85">
        <f>A!N1376-O1376</f>
        <v>0</v>
      </c>
      <c r="Y1376" s="100"/>
    </row>
    <row r="1377" spans="1:25" ht="12.5" x14ac:dyDescent="0.25">
      <c r="A1377" s="9">
        <v>44289</v>
      </c>
      <c r="B1377" s="1">
        <v>2151</v>
      </c>
      <c r="C1377" s="1">
        <v>392921</v>
      </c>
      <c r="D1377" s="1">
        <v>1544</v>
      </c>
      <c r="E1377" s="1">
        <v>169</v>
      </c>
      <c r="F1377" s="1">
        <v>394634</v>
      </c>
      <c r="G1377" s="25">
        <f>IF(A!B1377&gt;0,G1376+A!B1377," ")</f>
        <v>34896</v>
      </c>
      <c r="I1377" s="25">
        <f t="shared" si="47"/>
        <v>5870016</v>
      </c>
      <c r="K1377" s="83"/>
      <c r="L1377" s="83">
        <v>94.6</v>
      </c>
      <c r="M1377" s="83">
        <v>1342.7</v>
      </c>
      <c r="N1377" s="87">
        <f t="shared" si="46"/>
        <v>42649.633687333058</v>
      </c>
      <c r="O1377" s="87">
        <v>42649.633687333058</v>
      </c>
      <c r="P1377" s="83">
        <f t="shared" si="48"/>
        <v>94.026347240710294</v>
      </c>
      <c r="Q1377" s="92">
        <f t="shared" si="44"/>
        <v>639350.14248662803</v>
      </c>
      <c r="R1377" s="99">
        <v>108.073895526825</v>
      </c>
      <c r="S1377" s="99">
        <v>106.353231666195</v>
      </c>
      <c r="T1377" s="99">
        <v>104.97967337791199</v>
      </c>
      <c r="U1377" s="99">
        <v>105.38744114854801</v>
      </c>
      <c r="V1377" s="99">
        <v>111.032023186472</v>
      </c>
      <c r="W1377" s="99">
        <v>108.817309202958</v>
      </c>
      <c r="X1377" s="85">
        <f>A!N1377-O1377</f>
        <v>0</v>
      </c>
      <c r="Y1377" s="100"/>
    </row>
    <row r="1378" spans="1:25" ht="12.5" x14ac:dyDescent="0.25">
      <c r="A1378" s="9">
        <v>44296</v>
      </c>
      <c r="B1378" s="1">
        <v>2165</v>
      </c>
      <c r="C1378" s="1">
        <v>399054</v>
      </c>
      <c r="D1378" s="1">
        <v>1663</v>
      </c>
      <c r="E1378" s="1">
        <v>131</v>
      </c>
      <c r="F1378" s="1">
        <v>400848</v>
      </c>
      <c r="G1378" s="25">
        <f>IF(A!B1378&gt;0,G1377+A!B1378," ")</f>
        <v>37061</v>
      </c>
      <c r="I1378" s="25">
        <f t="shared" si="47"/>
        <v>6270864</v>
      </c>
      <c r="K1378" s="83"/>
      <c r="L1378" s="83">
        <v>95.8</v>
      </c>
      <c r="M1378" s="83">
        <v>1438.5</v>
      </c>
      <c r="N1378" s="87">
        <f t="shared" si="46"/>
        <v>42726.648631398697</v>
      </c>
      <c r="O1378" s="87">
        <v>42726.648631398697</v>
      </c>
      <c r="P1378" s="83">
        <f t="shared" si="48"/>
        <v>94.196136128617908</v>
      </c>
      <c r="Q1378" s="92">
        <f t="shared" si="44"/>
        <v>682076.79111802671</v>
      </c>
      <c r="R1378" s="99">
        <v>106.59064940176501</v>
      </c>
      <c r="S1378" s="99">
        <v>105.17519245295099</v>
      </c>
      <c r="T1378" s="99">
        <v>104.676415681394</v>
      </c>
      <c r="U1378" s="99">
        <v>104.84330669706701</v>
      </c>
      <c r="V1378" s="99">
        <v>110.918245022942</v>
      </c>
      <c r="W1378" s="99">
        <v>108.099950604718</v>
      </c>
      <c r="X1378" s="85">
        <f>A!N1378-O1378</f>
        <v>0</v>
      </c>
      <c r="Y1378" s="100"/>
    </row>
    <row r="1379" spans="1:25" ht="12.5" x14ac:dyDescent="0.25">
      <c r="A1379" s="9">
        <v>44303</v>
      </c>
      <c r="B1379" s="1">
        <v>2415</v>
      </c>
      <c r="C1379" s="1">
        <v>427263</v>
      </c>
      <c r="D1379" s="1">
        <v>1895</v>
      </c>
      <c r="E1379" s="1">
        <v>195</v>
      </c>
      <c r="F1379" s="1">
        <v>429353</v>
      </c>
      <c r="G1379" s="25">
        <f>IF(A!B1379&gt;0,G1378+A!B1379," ")</f>
        <v>39476</v>
      </c>
      <c r="I1379" s="25">
        <f t="shared" si="47"/>
        <v>6700217</v>
      </c>
      <c r="K1379" s="83"/>
      <c r="L1379" s="83">
        <v>101.2</v>
      </c>
      <c r="M1379" s="83">
        <v>1539.7</v>
      </c>
      <c r="N1379" s="87">
        <f t="shared" si="46"/>
        <v>45765.015092596012</v>
      </c>
      <c r="O1379" s="87">
        <v>45765.015092596012</v>
      </c>
      <c r="P1379" s="83">
        <f t="shared" si="48"/>
        <v>100.89458756244383</v>
      </c>
      <c r="Q1379" s="92">
        <f t="shared" si="44"/>
        <v>727841.80621062277</v>
      </c>
      <c r="R1379" s="99">
        <v>106.59064940176501</v>
      </c>
      <c r="S1379" s="99">
        <v>105.734084254652</v>
      </c>
      <c r="T1379" s="99">
        <v>105.037655581278</v>
      </c>
      <c r="U1379" s="99">
        <v>105.280064824406</v>
      </c>
      <c r="V1379" s="99">
        <v>110.995568295095</v>
      </c>
      <c r="W1379" s="99">
        <v>108.605257212597</v>
      </c>
      <c r="X1379" s="85">
        <f>A!N1379-O1379</f>
        <v>0</v>
      </c>
      <c r="Y1379" s="100"/>
    </row>
    <row r="1380" spans="1:25" ht="12.5" x14ac:dyDescent="0.25">
      <c r="A1380" s="9">
        <v>44310</v>
      </c>
      <c r="B1380" s="1">
        <v>2151</v>
      </c>
      <c r="C1380" s="1">
        <v>433106</v>
      </c>
      <c r="D1380" s="1">
        <v>1603</v>
      </c>
      <c r="E1380" s="1">
        <v>176</v>
      </c>
      <c r="F1380" s="1">
        <v>434885</v>
      </c>
      <c r="G1380" s="25">
        <f>IF(A!B1380&gt;0,G1379+A!B1380," ")</f>
        <v>41627</v>
      </c>
      <c r="I1380" s="25">
        <f t="shared" si="47"/>
        <v>7135102</v>
      </c>
      <c r="K1380" s="83"/>
      <c r="L1380" s="83">
        <v>103.6</v>
      </c>
      <c r="M1380" s="83">
        <v>1643.1</v>
      </c>
      <c r="N1380" s="87">
        <f t="shared" si="46"/>
        <v>46354.674565086571</v>
      </c>
      <c r="O1380" s="87">
        <v>46354.674565086571</v>
      </c>
      <c r="P1380" s="83">
        <f t="shared" si="48"/>
        <v>102.19456417468467</v>
      </c>
      <c r="Q1380" s="92">
        <f t="shared" si="44"/>
        <v>774196.48077570938</v>
      </c>
      <c r="R1380" s="99">
        <v>106.59064940176501</v>
      </c>
      <c r="S1380" s="99">
        <v>104.44555024552101</v>
      </c>
      <c r="T1380" s="99">
        <v>103.972749605479</v>
      </c>
      <c r="U1380" s="99">
        <v>104.129362165103</v>
      </c>
      <c r="V1380" s="99">
        <v>110.80973870787901</v>
      </c>
      <c r="W1380" s="99">
        <v>107.985957207078</v>
      </c>
      <c r="X1380" s="85">
        <f>A!N1380-O1380</f>
        <v>0</v>
      </c>
      <c r="Y1380" s="100"/>
    </row>
    <row r="1381" spans="1:25" ht="12.5" x14ac:dyDescent="0.25">
      <c r="A1381" s="9">
        <v>44317</v>
      </c>
      <c r="B1381" s="1">
        <v>2270</v>
      </c>
      <c r="C1381" s="1">
        <v>394312</v>
      </c>
      <c r="D1381" s="1">
        <v>1710</v>
      </c>
      <c r="E1381" s="1">
        <v>130</v>
      </c>
      <c r="F1381" s="1">
        <v>396152</v>
      </c>
      <c r="G1381" s="25">
        <f>IF(A!B1381&gt;0,G1380+A!B1381," ")</f>
        <v>43897</v>
      </c>
      <c r="I1381" s="25">
        <f t="shared" si="47"/>
        <v>7531254</v>
      </c>
      <c r="K1381" s="83"/>
      <c r="L1381" s="83">
        <v>95.9</v>
      </c>
      <c r="M1381" s="83">
        <v>1739.2</v>
      </c>
      <c r="N1381" s="87">
        <f t="shared" si="46"/>
        <v>42226.098941808006</v>
      </c>
      <c r="O1381" s="87">
        <v>42226.098941808006</v>
      </c>
      <c r="P1381" s="83">
        <f t="shared" si="48"/>
        <v>93.092612959586276</v>
      </c>
      <c r="Q1381" s="92">
        <f t="shared" si="44"/>
        <v>816422.57971751736</v>
      </c>
      <c r="R1381" s="99">
        <v>106.59064940176501</v>
      </c>
      <c r="S1381" s="99">
        <v>104.405826774296</v>
      </c>
      <c r="T1381" s="99">
        <v>104.434834542923</v>
      </c>
      <c r="U1381" s="99">
        <v>104.425283736145</v>
      </c>
      <c r="V1381" s="99">
        <v>109.476126297787</v>
      </c>
      <c r="W1381" s="99">
        <v>107.168700397827</v>
      </c>
      <c r="X1381" s="85">
        <f>A!N1381-O1381</f>
        <v>0</v>
      </c>
      <c r="Y1381" s="100"/>
    </row>
    <row r="1382" spans="1:25" ht="12.5" x14ac:dyDescent="0.25">
      <c r="A1382" s="9">
        <v>44324</v>
      </c>
      <c r="B1382" s="1">
        <v>2675</v>
      </c>
      <c r="C1382" s="1">
        <v>368530</v>
      </c>
      <c r="D1382" s="1">
        <v>1653</v>
      </c>
      <c r="E1382" s="1">
        <v>652</v>
      </c>
      <c r="F1382" s="1">
        <v>370835</v>
      </c>
      <c r="G1382" s="25">
        <f>IF(A!B1382&gt;0,G1381+A!B1382," ")</f>
        <v>46572</v>
      </c>
      <c r="I1382" s="25">
        <f t="shared" si="47"/>
        <v>7902089</v>
      </c>
      <c r="K1382" s="83"/>
      <c r="L1382" s="83">
        <v>89.9</v>
      </c>
      <c r="M1382" s="83">
        <v>1829.1</v>
      </c>
      <c r="N1382" s="87">
        <f t="shared" si="46"/>
        <v>39352.258324532908</v>
      </c>
      <c r="O1382" s="87">
        <v>39352.258324532908</v>
      </c>
      <c r="P1382" s="83">
        <f t="shared" si="48"/>
        <v>86.756878923150225</v>
      </c>
      <c r="Q1382" s="92">
        <f t="shared" si="44"/>
        <v>855774.83804205025</v>
      </c>
      <c r="R1382" s="99">
        <v>106.117972479763</v>
      </c>
      <c r="S1382" s="99">
        <v>102.994116142236</v>
      </c>
      <c r="T1382" s="99">
        <v>103.921670346453</v>
      </c>
      <c r="U1382" s="99">
        <v>103.61802325906</v>
      </c>
      <c r="V1382" s="99">
        <v>109.615098945348</v>
      </c>
      <c r="W1382" s="99">
        <v>106.718516321275</v>
      </c>
      <c r="X1382" s="85">
        <f>A!N1382-O1382</f>
        <v>0</v>
      </c>
      <c r="Y1382" s="100"/>
    </row>
    <row r="1383" spans="1:25" ht="12.5" x14ac:dyDescent="0.25">
      <c r="A1383" s="9">
        <v>44331</v>
      </c>
      <c r="B1383" s="1">
        <v>2472</v>
      </c>
      <c r="C1383" s="1">
        <v>370245</v>
      </c>
      <c r="D1383" s="1">
        <v>1829</v>
      </c>
      <c r="E1383" s="1">
        <v>301</v>
      </c>
      <c r="F1383" s="1">
        <v>372375</v>
      </c>
      <c r="G1383" s="25">
        <f>IF(A!B1383&gt;0,G1382+A!B1383," ")</f>
        <v>49044</v>
      </c>
      <c r="I1383" s="25">
        <f t="shared" si="47"/>
        <v>8274464</v>
      </c>
      <c r="K1383" s="83"/>
      <c r="L1383" s="83">
        <v>90.7</v>
      </c>
      <c r="M1383" s="83">
        <v>1919.8</v>
      </c>
      <c r="N1383" s="87">
        <f t="shared" si="46"/>
        <v>39515.680002151748</v>
      </c>
      <c r="O1383" s="87">
        <v>39515.680002151741</v>
      </c>
      <c r="P1383" s="83">
        <f t="shared" si="48"/>
        <v>87.117162050529387</v>
      </c>
      <c r="Q1383" s="92">
        <f t="shared" si="44"/>
        <v>895290.51804420201</v>
      </c>
      <c r="R1383" s="99">
        <v>106.117972479763</v>
      </c>
      <c r="S1383" s="99">
        <v>106.807970771603</v>
      </c>
      <c r="T1383" s="99">
        <v>104.20167027268199</v>
      </c>
      <c r="U1383" s="99">
        <v>105.073129318412</v>
      </c>
      <c r="V1383" s="99">
        <v>110.02635568573299</v>
      </c>
      <c r="W1383" s="99">
        <v>107.65265122524301</v>
      </c>
      <c r="X1383" s="85">
        <f>A!N1383-O1383</f>
        <v>0</v>
      </c>
      <c r="Y1383" s="100"/>
    </row>
    <row r="1384" spans="1:25" ht="12.5" x14ac:dyDescent="0.25">
      <c r="A1384" s="9">
        <v>44338</v>
      </c>
      <c r="B1384" s="1">
        <v>2065</v>
      </c>
      <c r="C1384" s="1">
        <v>362946</v>
      </c>
      <c r="D1384" s="1">
        <v>1566</v>
      </c>
      <c r="E1384" s="1">
        <v>154</v>
      </c>
      <c r="F1384" s="1">
        <v>364666</v>
      </c>
      <c r="G1384" s="25">
        <f>IF(A!B1384&gt;0,G1383+A!B1384," ")</f>
        <v>51109</v>
      </c>
      <c r="I1384" s="25">
        <f t="shared" si="47"/>
        <v>8639130</v>
      </c>
      <c r="K1384" s="83"/>
      <c r="L1384" s="83">
        <v>88.5</v>
      </c>
      <c r="M1384" s="83">
        <v>2008.3</v>
      </c>
      <c r="N1384" s="87">
        <f t="shared" si="46"/>
        <v>38697.616552305255</v>
      </c>
      <c r="O1384" s="87">
        <v>38697.616552305248</v>
      </c>
      <c r="P1384" s="83">
        <f t="shared" si="48"/>
        <v>85.313640862889159</v>
      </c>
      <c r="Q1384" s="92">
        <f t="shared" si="44"/>
        <v>933988.1345965073</v>
      </c>
      <c r="R1384" s="99">
        <v>106.117972479763</v>
      </c>
      <c r="S1384" s="99">
        <v>104.95979345841999</v>
      </c>
      <c r="T1384" s="99">
        <v>103.640032476415</v>
      </c>
      <c r="U1384" s="99">
        <v>104.100945303347</v>
      </c>
      <c r="V1384" s="99">
        <v>109.044252710688</v>
      </c>
      <c r="W1384" s="99">
        <v>106.683877849868</v>
      </c>
      <c r="X1384" s="85">
        <f>A!N1384-O1384</f>
        <v>0</v>
      </c>
      <c r="Y1384" s="100"/>
    </row>
    <row r="1385" spans="1:25" ht="12.5" x14ac:dyDescent="0.25">
      <c r="A1385" s="9">
        <v>44345</v>
      </c>
      <c r="B1385" s="1">
        <v>1916</v>
      </c>
      <c r="C1385" s="1">
        <v>336082</v>
      </c>
      <c r="D1385" s="1">
        <v>1473</v>
      </c>
      <c r="E1385" s="1">
        <v>130</v>
      </c>
      <c r="F1385" s="1">
        <v>337685</v>
      </c>
      <c r="G1385" s="25">
        <f>IF(A!B1385&gt;0,G1384+A!B1385," ")</f>
        <v>53025</v>
      </c>
      <c r="I1385" s="25">
        <f t="shared" si="47"/>
        <v>8976815</v>
      </c>
      <c r="K1385" s="83"/>
      <c r="L1385" s="83">
        <v>84.8</v>
      </c>
      <c r="M1385" s="83">
        <v>2093.1</v>
      </c>
      <c r="N1385" s="87">
        <f t="shared" si="46"/>
        <v>35834.447536828768</v>
      </c>
      <c r="O1385" s="87">
        <v>35834.447536828768</v>
      </c>
      <c r="P1385" s="83">
        <f t="shared" si="48"/>
        <v>79.00143368118971</v>
      </c>
      <c r="Q1385" s="92">
        <f t="shared" si="44"/>
        <v>969822.58213333611</v>
      </c>
      <c r="R1385" s="99">
        <v>106.117972479763</v>
      </c>
      <c r="S1385" s="99">
        <v>104.577554031768</v>
      </c>
      <c r="T1385" s="99">
        <v>106.87795958343401</v>
      </c>
      <c r="U1385" s="99">
        <v>106.204333598094</v>
      </c>
      <c r="V1385" s="99">
        <v>110.160906217071</v>
      </c>
      <c r="W1385" s="99">
        <v>108.316981802567</v>
      </c>
      <c r="X1385" s="85">
        <f>A!N1385-O1385</f>
        <v>0</v>
      </c>
      <c r="Y1385" s="100"/>
    </row>
    <row r="1386" spans="1:25" ht="12.5" x14ac:dyDescent="0.25">
      <c r="A1386" s="9">
        <v>44352</v>
      </c>
      <c r="B1386" s="1">
        <v>2198</v>
      </c>
      <c r="C1386" s="1">
        <v>401996</v>
      </c>
      <c r="D1386" s="1">
        <v>1700</v>
      </c>
      <c r="E1386" s="1">
        <v>163</v>
      </c>
      <c r="F1386" s="1">
        <v>403859</v>
      </c>
      <c r="G1386" s="25">
        <f>IF(A!B1386&gt;0,G1385+A!B1386," ")</f>
        <v>55223</v>
      </c>
      <c r="I1386" s="25">
        <f t="shared" si="47"/>
        <v>9380674</v>
      </c>
      <c r="K1386" s="83"/>
      <c r="L1386" s="83">
        <v>95.9</v>
      </c>
      <c r="M1386" s="83">
        <v>2189</v>
      </c>
      <c r="N1386" s="87">
        <f t="shared" si="46"/>
        <v>42332.991983278633</v>
      </c>
      <c r="O1386" s="87">
        <v>42332.991983278633</v>
      </c>
      <c r="P1386" s="83">
        <f t="shared" si="48"/>
        <v>93.328271776930777</v>
      </c>
      <c r="Q1386" s="92">
        <f t="shared" si="44"/>
        <v>1012155.5741166148</v>
      </c>
      <c r="R1386" s="99">
        <v>104.821217264636</v>
      </c>
      <c r="S1386" s="99">
        <v>103.236440735928</v>
      </c>
      <c r="T1386" s="99">
        <v>103.765833222281</v>
      </c>
      <c r="U1386" s="99">
        <v>103.592428926675</v>
      </c>
      <c r="V1386" s="99">
        <v>110.153143876686</v>
      </c>
      <c r="W1386" s="99">
        <v>107.25262034522</v>
      </c>
      <c r="X1386" s="85">
        <f>A!N1386-O1386</f>
        <v>0</v>
      </c>
      <c r="Y1386" s="100"/>
    </row>
    <row r="1387" spans="1:25" ht="12.5" x14ac:dyDescent="0.25">
      <c r="A1387" s="9">
        <v>44359</v>
      </c>
      <c r="B1387" s="1">
        <v>2474</v>
      </c>
      <c r="C1387" s="1">
        <v>394962</v>
      </c>
      <c r="D1387" s="1">
        <v>2013</v>
      </c>
      <c r="E1387" s="1">
        <v>124</v>
      </c>
      <c r="F1387" s="1">
        <v>397099</v>
      </c>
      <c r="G1387" s="25">
        <f>IF(A!B1387&gt;0,G1386+A!B1387," ")</f>
        <v>57697</v>
      </c>
      <c r="I1387" s="25">
        <f t="shared" si="47"/>
        <v>9777773</v>
      </c>
      <c r="K1387" s="83"/>
      <c r="L1387" s="83">
        <v>94.3</v>
      </c>
      <c r="M1387" s="83">
        <v>2283.3000000000002</v>
      </c>
      <c r="N1387" s="87">
        <f t="shared" si="46"/>
        <v>41624.400554569693</v>
      </c>
      <c r="O1387" s="87">
        <v>41624.400554569693</v>
      </c>
      <c r="P1387" s="83">
        <f t="shared" si="48"/>
        <v>91.766095083550042</v>
      </c>
      <c r="Q1387" s="92">
        <f t="shared" si="44"/>
        <v>1053779.9746711846</v>
      </c>
      <c r="R1387" s="99">
        <v>104.821217264636</v>
      </c>
      <c r="S1387" s="99">
        <v>101.94673439040299</v>
      </c>
      <c r="T1387" s="99">
        <v>103.641165322478</v>
      </c>
      <c r="U1387" s="99">
        <v>103.069880237497</v>
      </c>
      <c r="V1387" s="99">
        <v>109.811554733788</v>
      </c>
      <c r="W1387" s="99">
        <v>106.797775869494</v>
      </c>
      <c r="X1387" s="85">
        <f>A!N1387-O1387</f>
        <v>0</v>
      </c>
      <c r="Y1387" s="100"/>
    </row>
    <row r="1388" spans="1:25" ht="12.5" x14ac:dyDescent="0.25">
      <c r="A1388" s="9">
        <v>44366</v>
      </c>
      <c r="B1388" s="1">
        <v>2230</v>
      </c>
      <c r="C1388" s="1">
        <v>394481</v>
      </c>
      <c r="D1388" s="1">
        <v>1757</v>
      </c>
      <c r="E1388" s="1">
        <v>148</v>
      </c>
      <c r="F1388" s="1">
        <v>396386</v>
      </c>
      <c r="G1388" s="25">
        <f>IF(A!B1388&gt;0,G1387+A!B1388," ")</f>
        <v>59927</v>
      </c>
      <c r="I1388" s="25">
        <f t="shared" si="47"/>
        <v>10174159</v>
      </c>
      <c r="K1388" s="83"/>
      <c r="L1388" s="83">
        <v>94.2</v>
      </c>
      <c r="M1388" s="83">
        <v>2377.5</v>
      </c>
      <c r="N1388" s="87">
        <f t="shared" si="46"/>
        <v>41549.663026660011</v>
      </c>
      <c r="O1388" s="87">
        <v>41549.663026660011</v>
      </c>
      <c r="P1388" s="83">
        <f t="shared" si="48"/>
        <v>91.601327038819207</v>
      </c>
      <c r="Q1388" s="92">
        <f t="shared" si="44"/>
        <v>1095329.6376978445</v>
      </c>
      <c r="R1388" s="99">
        <v>104.821217264636</v>
      </c>
      <c r="S1388" s="99">
        <v>103.05958359489399</v>
      </c>
      <c r="T1388" s="99">
        <v>102.87260902192899</v>
      </c>
      <c r="U1388" s="99">
        <v>102.93309378490299</v>
      </c>
      <c r="V1388" s="99">
        <v>110.571635905581</v>
      </c>
      <c r="W1388" s="99">
        <v>107.155406598619</v>
      </c>
      <c r="X1388" s="85">
        <f>A!N1388-O1388</f>
        <v>0</v>
      </c>
      <c r="Y1388" s="100"/>
    </row>
    <row r="1389" spans="1:25" ht="12.5" x14ac:dyDescent="0.25">
      <c r="A1389" s="9">
        <v>44373</v>
      </c>
      <c r="B1389" s="1">
        <v>2000</v>
      </c>
      <c r="C1389" s="1">
        <v>361034</v>
      </c>
      <c r="D1389" s="1">
        <v>1584</v>
      </c>
      <c r="E1389" s="1">
        <v>119</v>
      </c>
      <c r="F1389" s="1">
        <v>362737</v>
      </c>
      <c r="G1389" s="25">
        <f>IF(A!B1389&gt;0,G1388+A!B1389," ")</f>
        <v>61927</v>
      </c>
      <c r="I1389" s="25">
        <f t="shared" si="47"/>
        <v>10536896</v>
      </c>
      <c r="K1389" s="83"/>
      <c r="L1389" s="83">
        <v>86.4</v>
      </c>
      <c r="M1389" s="83">
        <v>2463.9</v>
      </c>
      <c r="N1389" s="87">
        <f t="shared" si="46"/>
        <v>38022.533886922276</v>
      </c>
      <c r="O1389" s="87">
        <v>38022.533886922269</v>
      </c>
      <c r="P1389" s="83">
        <f t="shared" si="48"/>
        <v>83.825338347167047</v>
      </c>
      <c r="Q1389" s="92">
        <f t="shared" si="44"/>
        <v>1133352.1715847668</v>
      </c>
      <c r="R1389" s="99">
        <v>104.821217264636</v>
      </c>
      <c r="S1389" s="99">
        <v>99.631734488884007</v>
      </c>
      <c r="T1389" s="99">
        <v>102.590468518126</v>
      </c>
      <c r="U1389" s="99">
        <v>101.590179393341</v>
      </c>
      <c r="V1389" s="99">
        <v>107.868984348335</v>
      </c>
      <c r="W1389" s="99">
        <v>104.785188717997</v>
      </c>
      <c r="X1389" s="85">
        <f>A!N1389-O1389</f>
        <v>0</v>
      </c>
      <c r="Y1389" s="100"/>
    </row>
    <row r="1390" spans="1:25" ht="12.5" x14ac:dyDescent="0.25">
      <c r="A1390" s="9">
        <v>44380</v>
      </c>
      <c r="B1390" s="1">
        <v>2017</v>
      </c>
      <c r="C1390" s="1">
        <v>305288</v>
      </c>
      <c r="D1390" s="1">
        <v>1553</v>
      </c>
      <c r="E1390" s="1">
        <v>116</v>
      </c>
      <c r="F1390" s="1">
        <v>306957</v>
      </c>
      <c r="G1390" s="25">
        <f>IF(A!B1390&gt;0,G1389+A!B1390," ")</f>
        <v>63944</v>
      </c>
      <c r="I1390" s="25">
        <f t="shared" si="47"/>
        <v>10843853</v>
      </c>
      <c r="K1390" s="83"/>
      <c r="L1390" s="83">
        <v>72</v>
      </c>
      <c r="M1390" s="83">
        <v>2535.9</v>
      </c>
      <c r="N1390" s="87">
        <f t="shared" si="46"/>
        <v>32175.606387900873</v>
      </c>
      <c r="O1390" s="87">
        <v>32175.606387900873</v>
      </c>
      <c r="P1390" s="83">
        <f t="shared" si="48"/>
        <v>70.935069714507634</v>
      </c>
      <c r="Q1390" s="92">
        <f t="shared" ref="Q1390:Q1453" si="49">IF(O1390&gt;0,Q1389+O1390," ")</f>
        <v>1165527.7779726677</v>
      </c>
      <c r="R1390" s="99">
        <v>104.821217264636</v>
      </c>
      <c r="S1390" s="99">
        <v>98.767839044271</v>
      </c>
      <c r="T1390" s="99">
        <v>101.938689406649</v>
      </c>
      <c r="U1390" s="99">
        <v>100.93912552853</v>
      </c>
      <c r="V1390" s="99">
        <v>108.783873732413</v>
      </c>
      <c r="W1390" s="99">
        <v>105.02435846063101</v>
      </c>
      <c r="X1390" s="85">
        <f>A!N1390-O1390</f>
        <v>0</v>
      </c>
      <c r="Y1390" s="100"/>
    </row>
    <row r="1391" spans="1:25" ht="12.5" x14ac:dyDescent="0.25">
      <c r="A1391" s="9">
        <v>44387</v>
      </c>
      <c r="B1391" s="1">
        <v>2493</v>
      </c>
      <c r="C1391" s="1">
        <v>386837</v>
      </c>
      <c r="D1391" s="1">
        <v>2008</v>
      </c>
      <c r="E1391" s="1">
        <v>131</v>
      </c>
      <c r="F1391" s="1">
        <v>388976</v>
      </c>
      <c r="G1391" s="25">
        <f>IF(A!B1391&gt;0,G1390+A!B1391," ")</f>
        <v>66437</v>
      </c>
      <c r="I1391" s="25">
        <f t="shared" si="47"/>
        <v>11232829</v>
      </c>
      <c r="K1391" s="83"/>
      <c r="L1391" s="83">
        <v>89.7</v>
      </c>
      <c r="M1391" s="83">
        <v>2625.6</v>
      </c>
      <c r="N1391" s="87">
        <f t="shared" si="46"/>
        <v>40828.67019082106</v>
      </c>
      <c r="O1391" s="87">
        <v>40828.670190821067</v>
      </c>
      <c r="P1391" s="83">
        <f t="shared" si="48"/>
        <v>90.011809922736887</v>
      </c>
      <c r="Q1391" s="92">
        <f t="shared" si="49"/>
        <v>1206356.4481634889</v>
      </c>
      <c r="R1391" s="99">
        <v>104.96449701477999</v>
      </c>
      <c r="S1391" s="99">
        <v>99.657627406087997</v>
      </c>
      <c r="T1391" s="99">
        <v>102.27132362608501</v>
      </c>
      <c r="U1391" s="99">
        <v>101.41825297103399</v>
      </c>
      <c r="V1391" s="99">
        <v>108.734243813456</v>
      </c>
      <c r="W1391" s="99">
        <v>105.336311237711</v>
      </c>
      <c r="X1391" s="85">
        <f>A!N1391-O1391</f>
        <v>0</v>
      </c>
      <c r="Y1391" s="100"/>
    </row>
    <row r="1392" spans="1:25" ht="12.5" x14ac:dyDescent="0.25">
      <c r="A1392" s="9">
        <v>44394</v>
      </c>
      <c r="B1392" s="1">
        <v>2260</v>
      </c>
      <c r="C1392" s="1">
        <v>379160</v>
      </c>
      <c r="D1392" s="1">
        <v>1765</v>
      </c>
      <c r="E1392" s="1">
        <v>166</v>
      </c>
      <c r="F1392" s="1">
        <v>381091</v>
      </c>
      <c r="G1392" s="25">
        <f>IF(A!B1392&gt;0,G1391+A!B1392," ")</f>
        <v>68697</v>
      </c>
      <c r="I1392" s="25">
        <f t="shared" si="47"/>
        <v>11613920</v>
      </c>
      <c r="K1392" s="83"/>
      <c r="L1392" s="83">
        <v>89</v>
      </c>
      <c r="M1392" s="83">
        <v>2714.6</v>
      </c>
      <c r="N1392" s="87">
        <f t="shared" si="46"/>
        <v>40001.025131859526</v>
      </c>
      <c r="O1392" s="87">
        <v>40001.025131859526</v>
      </c>
      <c r="P1392" s="83">
        <f t="shared" si="48"/>
        <v>88.187164902887901</v>
      </c>
      <c r="Q1392" s="92">
        <f t="shared" si="49"/>
        <v>1246357.4732953485</v>
      </c>
      <c r="R1392" s="99">
        <v>104.96449701477999</v>
      </c>
      <c r="S1392" s="99">
        <v>99.175895254367006</v>
      </c>
      <c r="T1392" s="99">
        <v>102.026332777224</v>
      </c>
      <c r="U1392" s="99">
        <v>101.100742191702</v>
      </c>
      <c r="V1392" s="99">
        <v>108.742785592706</v>
      </c>
      <c r="W1392" s="99">
        <v>105.200631870078</v>
      </c>
      <c r="X1392" s="85">
        <f>A!N1392-O1392</f>
        <v>0</v>
      </c>
      <c r="Y1392" s="100"/>
    </row>
    <row r="1393" spans="1:25" ht="12.5" x14ac:dyDescent="0.25">
      <c r="A1393" s="9">
        <v>44401</v>
      </c>
      <c r="B1393" s="1">
        <v>2378</v>
      </c>
      <c r="C1393" s="1">
        <v>380852</v>
      </c>
      <c r="D1393" s="1">
        <v>1867</v>
      </c>
      <c r="E1393" s="1">
        <v>158</v>
      </c>
      <c r="F1393" s="1">
        <v>382877</v>
      </c>
      <c r="G1393" s="25">
        <f>IF(A!B1393&gt;0,G1392+A!B1393," ")</f>
        <v>71075</v>
      </c>
      <c r="I1393" s="25">
        <f t="shared" si="47"/>
        <v>11996797</v>
      </c>
      <c r="K1393" s="83"/>
      <c r="L1393" s="83">
        <v>89.9</v>
      </c>
      <c r="M1393" s="83">
        <v>2804.5</v>
      </c>
      <c r="N1393" s="87">
        <f t="shared" si="46"/>
        <v>40188.491723527921</v>
      </c>
      <c r="O1393" s="87">
        <v>40188.491723527921</v>
      </c>
      <c r="P1393" s="83">
        <f t="shared" si="48"/>
        <v>88.600457991721157</v>
      </c>
      <c r="Q1393" s="92">
        <f t="shared" si="49"/>
        <v>1286545.9650188764</v>
      </c>
      <c r="R1393" s="99">
        <v>104.96449701477999</v>
      </c>
      <c r="S1393" s="99">
        <v>99.556425345066003</v>
      </c>
      <c r="T1393" s="99">
        <v>101.534996121487</v>
      </c>
      <c r="U1393" s="99">
        <v>100.899029395773</v>
      </c>
      <c r="V1393" s="99">
        <v>108.621074594207</v>
      </c>
      <c r="W1393" s="99">
        <v>105.102845411685</v>
      </c>
      <c r="X1393" s="85">
        <f>A!N1393-O1393</f>
        <v>0</v>
      </c>
      <c r="Y1393" s="100"/>
    </row>
    <row r="1394" spans="1:25" ht="12.5" x14ac:dyDescent="0.25">
      <c r="A1394" s="9">
        <v>44408</v>
      </c>
      <c r="B1394" s="1">
        <v>2067</v>
      </c>
      <c r="C1394" s="1">
        <v>374604</v>
      </c>
      <c r="D1394" s="1">
        <v>1552</v>
      </c>
      <c r="E1394" s="1">
        <v>132</v>
      </c>
      <c r="F1394" s="1">
        <v>376288</v>
      </c>
      <c r="G1394" s="25">
        <f>IF(A!B1394&gt;0,G1393+A!B1394," ")</f>
        <v>73142</v>
      </c>
      <c r="I1394" s="25">
        <f t="shared" si="47"/>
        <v>12373085</v>
      </c>
      <c r="K1394" s="83"/>
      <c r="L1394" s="83">
        <v>100.1</v>
      </c>
      <c r="M1394" s="83">
        <v>2892.7</v>
      </c>
      <c r="N1394" s="87">
        <f t="shared" si="46"/>
        <v>39496.880652697539</v>
      </c>
      <c r="O1394" s="87">
        <v>39496.880652697531</v>
      </c>
      <c r="P1394" s="83">
        <f t="shared" si="48"/>
        <v>87.075716579446564</v>
      </c>
      <c r="Q1394" s="92">
        <f t="shared" si="49"/>
        <v>1326042.8456715739</v>
      </c>
      <c r="R1394" s="99">
        <v>104.96449701477999</v>
      </c>
      <c r="S1394" s="99">
        <v>99.322890904093995</v>
      </c>
      <c r="T1394" s="99">
        <v>101.55133298062201</v>
      </c>
      <c r="U1394" s="99">
        <v>100.786940102863</v>
      </c>
      <c r="V1394" s="99">
        <v>109.20899359467801</v>
      </c>
      <c r="W1394" s="99">
        <v>105.409861595374</v>
      </c>
      <c r="X1394" s="85">
        <f>A!N1394-O1394</f>
        <v>0</v>
      </c>
      <c r="Y1394" s="100"/>
    </row>
    <row r="1395" spans="1:25" ht="12.5" x14ac:dyDescent="0.25">
      <c r="A1395" s="9">
        <v>44415</v>
      </c>
      <c r="B1395" s="1">
        <v>2085</v>
      </c>
      <c r="C1395" s="1">
        <v>352593</v>
      </c>
      <c r="D1395" s="1">
        <v>1636</v>
      </c>
      <c r="E1395" s="1">
        <v>124</v>
      </c>
      <c r="F1395" s="1">
        <v>354353</v>
      </c>
      <c r="G1395" s="25">
        <f>IF(A!B1395&gt;0,G1394+A!B1395," ")</f>
        <v>75227</v>
      </c>
      <c r="I1395" s="25">
        <f t="shared" si="47"/>
        <v>12727438</v>
      </c>
      <c r="K1395" s="83"/>
      <c r="L1395" s="83">
        <v>84.1</v>
      </c>
      <c r="M1395" s="83">
        <v>2976.8</v>
      </c>
      <c r="N1395" s="87">
        <f t="shared" si="46"/>
        <v>37525.9827</v>
      </c>
      <c r="O1395" s="87">
        <v>37525.9827</v>
      </c>
      <c r="P1395" s="83">
        <f t="shared" si="48"/>
        <v>82.730630367571734</v>
      </c>
      <c r="Q1395" s="92">
        <f t="shared" si="49"/>
        <v>1363568.8283715739</v>
      </c>
      <c r="R1395" s="99">
        <v>105.9</v>
      </c>
      <c r="S1395" s="99">
        <v>97.443334915099996</v>
      </c>
      <c r="T1395" s="99">
        <v>103.003261061167</v>
      </c>
      <c r="U1395" s="99">
        <v>101.339049830481</v>
      </c>
      <c r="V1395" s="99">
        <v>110.167967613188</v>
      </c>
      <c r="W1395" s="99">
        <v>106.133409340404</v>
      </c>
      <c r="X1395" s="85">
        <f>A!N1395-O1395</f>
        <v>0</v>
      </c>
      <c r="Y1395" s="100"/>
    </row>
    <row r="1396" spans="1:25" ht="12.5" x14ac:dyDescent="0.25">
      <c r="A1396" s="9">
        <v>44422</v>
      </c>
      <c r="B1396" s="1">
        <v>2107</v>
      </c>
      <c r="C1396" s="1">
        <v>394354</v>
      </c>
      <c r="D1396" s="1">
        <v>1599</v>
      </c>
      <c r="E1396" s="1">
        <v>139</v>
      </c>
      <c r="F1396" s="1">
        <v>396092</v>
      </c>
      <c r="G1396" s="25">
        <f>IF(A!B1396&gt;0,G1395+A!B1396," ")</f>
        <v>77334</v>
      </c>
      <c r="I1396" s="25">
        <f t="shared" si="47"/>
        <v>13123530</v>
      </c>
      <c r="K1396" s="83"/>
      <c r="L1396" s="83">
        <v>93.7</v>
      </c>
      <c r="M1396" s="83">
        <v>3070.5</v>
      </c>
      <c r="N1396" s="87">
        <f t="shared" si="46"/>
        <v>41946.142800000001</v>
      </c>
      <c r="O1396" s="87">
        <v>41946.142800000001</v>
      </c>
      <c r="P1396" s="83">
        <f t="shared" si="48"/>
        <v>92.47541531623051</v>
      </c>
      <c r="Q1396" s="92">
        <f t="shared" si="49"/>
        <v>1405514.971171574</v>
      </c>
      <c r="R1396" s="99">
        <v>105.9</v>
      </c>
      <c r="S1396" s="99">
        <v>98.036136595309998</v>
      </c>
      <c r="T1396" s="99">
        <v>102.65864042607799</v>
      </c>
      <c r="U1396" s="99">
        <v>101.143622382217</v>
      </c>
      <c r="V1396" s="99">
        <v>108.70165771375</v>
      </c>
      <c r="W1396" s="99">
        <v>105.274827565313</v>
      </c>
      <c r="X1396" s="85">
        <f>A!N1396-O1396</f>
        <v>0</v>
      </c>
      <c r="Y1396" s="100"/>
    </row>
    <row r="1397" spans="1:25" ht="12.5" x14ac:dyDescent="0.25">
      <c r="A1397" s="9">
        <v>44429</v>
      </c>
      <c r="B1397" s="1">
        <v>2143</v>
      </c>
      <c r="C1397" s="1">
        <v>388742</v>
      </c>
      <c r="D1397" s="1">
        <v>1633</v>
      </c>
      <c r="E1397" s="1">
        <v>155</v>
      </c>
      <c r="F1397" s="1">
        <v>390530</v>
      </c>
      <c r="G1397" s="25">
        <f>IF(A!B1397&gt;0,G1396+A!B1397," ")</f>
        <v>79477</v>
      </c>
      <c r="I1397" s="25">
        <f t="shared" si="47"/>
        <v>13514060</v>
      </c>
      <c r="K1397" s="83"/>
      <c r="L1397" s="83">
        <v>93.1</v>
      </c>
      <c r="M1397" s="83">
        <v>3163.7</v>
      </c>
      <c r="N1397" s="87">
        <f t="shared" si="46"/>
        <v>41357.127</v>
      </c>
      <c r="O1397" s="87">
        <v>41357.127</v>
      </c>
      <c r="P1397" s="83">
        <f t="shared" si="48"/>
        <v>91.176857758923433</v>
      </c>
      <c r="Q1397" s="92">
        <f t="shared" si="49"/>
        <v>1446872.0981715741</v>
      </c>
      <c r="R1397" s="99">
        <v>105.9</v>
      </c>
      <c r="S1397" s="99">
        <v>96.899324620646993</v>
      </c>
      <c r="T1397" s="99">
        <v>102.442029750831</v>
      </c>
      <c r="U1397" s="99">
        <v>100.687602030051</v>
      </c>
      <c r="V1397" s="99">
        <v>109.65010264403401</v>
      </c>
      <c r="W1397" s="99">
        <v>105.517020459376</v>
      </c>
      <c r="X1397" s="85">
        <f>A!N1397-O1397</f>
        <v>0</v>
      </c>
      <c r="Y1397" s="100"/>
    </row>
    <row r="1398" spans="1:25" ht="12.5" x14ac:dyDescent="0.25">
      <c r="A1398" s="9">
        <v>44436</v>
      </c>
      <c r="B1398" s="1">
        <v>1991</v>
      </c>
      <c r="C1398" s="1">
        <v>393833</v>
      </c>
      <c r="D1398" s="1">
        <v>1402</v>
      </c>
      <c r="E1398" s="1">
        <v>169</v>
      </c>
      <c r="F1398" s="1">
        <v>395404</v>
      </c>
      <c r="G1398" s="25">
        <f>IF(A!B1398&gt;0,G1397+A!B1398," ")</f>
        <v>81468</v>
      </c>
      <c r="I1398" s="25">
        <f t="shared" si="47"/>
        <v>13909464</v>
      </c>
      <c r="K1398" s="83"/>
      <c r="L1398" s="83">
        <v>94.2</v>
      </c>
      <c r="M1398" s="83">
        <v>3257.9</v>
      </c>
      <c r="N1398" s="87">
        <f t="shared" si="46"/>
        <v>41873.283600000002</v>
      </c>
      <c r="O1398" s="87">
        <v>41873.283600000002</v>
      </c>
      <c r="P1398" s="83">
        <f t="shared" si="48"/>
        <v>92.314788275700607</v>
      </c>
      <c r="Q1398" s="92">
        <f t="shared" si="49"/>
        <v>1488745.381771574</v>
      </c>
      <c r="R1398" s="99">
        <v>105.9</v>
      </c>
      <c r="S1398" s="99">
        <v>100.696936029859</v>
      </c>
      <c r="T1398" s="99">
        <v>102.351800484794</v>
      </c>
      <c r="U1398" s="99">
        <v>101.815210294051</v>
      </c>
      <c r="V1398" s="99">
        <v>108.95802946525301</v>
      </c>
      <c r="W1398" s="99">
        <v>105.74874305773299</v>
      </c>
      <c r="X1398" s="85">
        <f>A!N1398-O1398</f>
        <v>0</v>
      </c>
      <c r="Y1398" s="100"/>
    </row>
    <row r="1399" spans="1:25" ht="12.5" x14ac:dyDescent="0.25">
      <c r="A1399" s="9">
        <v>44443</v>
      </c>
      <c r="B1399" s="1">
        <v>2371</v>
      </c>
      <c r="C1399" s="1">
        <v>384589</v>
      </c>
      <c r="D1399" s="1">
        <v>1873</v>
      </c>
      <c r="E1399" s="1">
        <v>130</v>
      </c>
      <c r="F1399" s="1">
        <v>386592</v>
      </c>
      <c r="G1399" s="25">
        <f>IF(A!B1399&gt;0,G1398+A!B1399," ")</f>
        <v>83839</v>
      </c>
      <c r="I1399" s="25">
        <f t="shared" si="47"/>
        <v>14296056</v>
      </c>
      <c r="K1399" s="83"/>
      <c r="L1399" s="83">
        <v>91.5</v>
      </c>
      <c r="M1399" s="83">
        <v>3349.4</v>
      </c>
      <c r="N1399" s="87">
        <f t="shared" si="46"/>
        <v>41519.980799999998</v>
      </c>
      <c r="O1399" s="87">
        <v>41519.980800000005</v>
      </c>
      <c r="P1399" s="83">
        <f t="shared" si="48"/>
        <v>91.535888930457688</v>
      </c>
      <c r="Q1399" s="92">
        <f t="shared" si="49"/>
        <v>1530265.362571574</v>
      </c>
      <c r="R1399" s="99">
        <v>107.4</v>
      </c>
      <c r="S1399" s="99">
        <v>97.495280148809996</v>
      </c>
      <c r="T1399" s="99">
        <v>103.101103308188</v>
      </c>
      <c r="U1399" s="99">
        <v>101.234150831973</v>
      </c>
      <c r="V1399" s="99">
        <v>109.12249497358199</v>
      </c>
      <c r="W1399" s="99">
        <v>105.598131880639</v>
      </c>
      <c r="X1399" s="85">
        <f>A!N1399-O1399</f>
        <v>0</v>
      </c>
      <c r="Y1399" s="100"/>
    </row>
    <row r="1400" spans="1:25" ht="12.5" x14ac:dyDescent="0.25">
      <c r="A1400" s="9">
        <v>44450</v>
      </c>
      <c r="B1400" s="1">
        <v>1786</v>
      </c>
      <c r="C1400" s="1">
        <v>360040</v>
      </c>
      <c r="D1400" s="1">
        <v>1361</v>
      </c>
      <c r="E1400" s="1">
        <v>123</v>
      </c>
      <c r="F1400" s="1">
        <v>361524</v>
      </c>
      <c r="G1400" s="25">
        <f>IF(A!B1400&gt;0,G1399+A!B1400," ")</f>
        <v>85625</v>
      </c>
      <c r="I1400" s="25">
        <f t="shared" si="47"/>
        <v>14657580</v>
      </c>
      <c r="K1400" s="83"/>
      <c r="L1400" s="83">
        <v>88.4</v>
      </c>
      <c r="M1400" s="83">
        <v>3437.8</v>
      </c>
      <c r="N1400" s="87">
        <f t="shared" si="46"/>
        <v>38827.677600000003</v>
      </c>
      <c r="O1400" s="87">
        <v>38827.677600000003</v>
      </c>
      <c r="P1400" s="83">
        <f t="shared" si="48"/>
        <v>85.600376390858528</v>
      </c>
      <c r="Q1400" s="92">
        <f t="shared" si="49"/>
        <v>1569093.0401715741</v>
      </c>
      <c r="R1400" s="99">
        <v>107.4</v>
      </c>
      <c r="S1400" s="99">
        <v>100.19713269063701</v>
      </c>
      <c r="T1400" s="99">
        <v>104.198278928147</v>
      </c>
      <c r="U1400" s="99">
        <v>103.016190447086</v>
      </c>
      <c r="V1400" s="99">
        <v>110.66479038345901</v>
      </c>
      <c r="W1400" s="99">
        <v>107.203261747491</v>
      </c>
      <c r="X1400" s="85">
        <f>A!N1400-O1400</f>
        <v>0</v>
      </c>
      <c r="Y1400" s="100"/>
    </row>
    <row r="1401" spans="1:25" ht="12.5" x14ac:dyDescent="0.25">
      <c r="A1401" s="9">
        <v>44457</v>
      </c>
      <c r="B1401" s="1">
        <v>2076</v>
      </c>
      <c r="C1401" s="1">
        <v>422421</v>
      </c>
      <c r="D1401" s="1">
        <v>1666</v>
      </c>
      <c r="E1401" s="1">
        <v>101</v>
      </c>
      <c r="F1401" s="1">
        <v>424188</v>
      </c>
      <c r="G1401" s="25">
        <f>IF(A!B1401&gt;0,G1400+A!B1401," ")</f>
        <v>87701</v>
      </c>
      <c r="I1401" s="25">
        <f t="shared" si="47"/>
        <v>15081768</v>
      </c>
      <c r="K1401" s="83"/>
      <c r="L1401" s="83">
        <v>100.9</v>
      </c>
      <c r="M1401" s="83">
        <v>3538.8</v>
      </c>
      <c r="N1401" s="87">
        <f t="shared" si="46"/>
        <v>45557.7912</v>
      </c>
      <c r="O1401" s="87">
        <v>45557.7912</v>
      </c>
      <c r="P1401" s="83">
        <f t="shared" si="48"/>
        <v>100.43773708103886</v>
      </c>
      <c r="Q1401" s="92">
        <f t="shared" si="49"/>
        <v>1614650.8313715742</v>
      </c>
      <c r="R1401" s="99">
        <v>107.4</v>
      </c>
      <c r="S1401" s="99">
        <v>100.412701533622</v>
      </c>
      <c r="T1401" s="99">
        <v>104.839764869181</v>
      </c>
      <c r="U1401" s="99">
        <v>103.343889273356</v>
      </c>
      <c r="V1401" s="99">
        <v>112.776423348374</v>
      </c>
      <c r="W1401" s="99">
        <v>108.75992248719901</v>
      </c>
      <c r="X1401" s="85">
        <f>A!N1401-O1401</f>
        <v>0</v>
      </c>
      <c r="Y1401" s="100"/>
    </row>
    <row r="1402" spans="1:25" ht="12.5" x14ac:dyDescent="0.25">
      <c r="A1402" s="9">
        <v>44464</v>
      </c>
      <c r="B1402" s="1">
        <v>2155</v>
      </c>
      <c r="C1402" s="1">
        <v>437971</v>
      </c>
      <c r="D1402" s="1">
        <v>1650</v>
      </c>
      <c r="E1402" s="1">
        <v>125</v>
      </c>
      <c r="F1402" s="1">
        <v>439746</v>
      </c>
      <c r="G1402" s="25">
        <f>IF(A!B1402&gt;0,G1401+A!B1402," ")</f>
        <v>89856</v>
      </c>
      <c r="I1402" s="25">
        <f t="shared" si="47"/>
        <v>15521514</v>
      </c>
      <c r="K1402" s="83"/>
      <c r="L1402" s="83">
        <v>103.7</v>
      </c>
      <c r="M1402" s="83">
        <v>3642.5</v>
      </c>
      <c r="N1402" s="87">
        <f t="shared" si="46"/>
        <v>47228.720399999998</v>
      </c>
      <c r="O1402" s="87">
        <v>47228.720400000006</v>
      </c>
      <c r="P1402" s="83">
        <f t="shared" si="48"/>
        <v>104.12150539486859</v>
      </c>
      <c r="Q1402" s="92">
        <f t="shared" si="49"/>
        <v>1661879.5517715742</v>
      </c>
      <c r="R1402" s="99">
        <v>107.4</v>
      </c>
      <c r="S1402" s="99">
        <v>98.590620148705</v>
      </c>
      <c r="T1402" s="99">
        <v>105.39384001140699</v>
      </c>
      <c r="U1402" s="99">
        <v>103.172609361412</v>
      </c>
      <c r="V1402" s="99">
        <v>110.61536876231099</v>
      </c>
      <c r="W1402" s="99">
        <v>107.44310806692999</v>
      </c>
      <c r="X1402" s="85">
        <f>A!N1402-O1402</f>
        <v>0</v>
      </c>
      <c r="Y1402" s="100"/>
    </row>
    <row r="1403" spans="1:25" ht="12.5" x14ac:dyDescent="0.25">
      <c r="A1403" s="9">
        <v>44471</v>
      </c>
      <c r="B1403" s="1">
        <v>2387</v>
      </c>
      <c r="C1403" s="1">
        <v>421143</v>
      </c>
      <c r="D1403" s="1">
        <v>1878</v>
      </c>
      <c r="E1403" s="1">
        <v>123</v>
      </c>
      <c r="F1403" s="1">
        <v>423144</v>
      </c>
      <c r="G1403" s="25">
        <f>IF(A!B1403&gt;0,G1402+A!B1403," ")</f>
        <v>92243</v>
      </c>
      <c r="I1403" s="25">
        <f t="shared" si="47"/>
        <v>15944658</v>
      </c>
      <c r="K1403" s="83"/>
      <c r="L1403" s="83">
        <v>101</v>
      </c>
      <c r="M1403" s="83">
        <v>3743.5</v>
      </c>
      <c r="N1403" s="87">
        <f t="shared" si="46"/>
        <v>45445.6656</v>
      </c>
      <c r="O1403" s="87">
        <v>45445.6656</v>
      </c>
      <c r="P1403" s="83">
        <f t="shared" si="48"/>
        <v>100.19054244679035</v>
      </c>
      <c r="Q1403" s="92">
        <f t="shared" si="49"/>
        <v>1707325.2173715741</v>
      </c>
      <c r="R1403" s="99">
        <v>107.4</v>
      </c>
      <c r="S1403" s="99">
        <v>99.893101786513</v>
      </c>
      <c r="T1403" s="99">
        <v>105.64654552428399</v>
      </c>
      <c r="U1403" s="99">
        <v>103.822275217742</v>
      </c>
      <c r="V1403" s="99">
        <v>111.733034597749</v>
      </c>
      <c r="W1403" s="99">
        <v>108.307252377441</v>
      </c>
      <c r="X1403" s="85">
        <f>A!N1403-O1403</f>
        <v>0</v>
      </c>
      <c r="Y1403" s="100"/>
    </row>
    <row r="1404" spans="1:25" ht="12.5" x14ac:dyDescent="0.25">
      <c r="A1404" s="9">
        <v>44478</v>
      </c>
      <c r="B1404" s="1">
        <v>2242</v>
      </c>
      <c r="C1404" s="1">
        <v>406367</v>
      </c>
      <c r="D1404" s="1">
        <v>1781</v>
      </c>
      <c r="E1404" s="1">
        <v>157</v>
      </c>
      <c r="F1404" s="1">
        <v>408305</v>
      </c>
      <c r="G1404" s="25">
        <f>IF(A!B1404&gt;0,G1403+A!B1404," ")</f>
        <v>94485</v>
      </c>
      <c r="I1404" s="25">
        <f t="shared" si="47"/>
        <v>16352963</v>
      </c>
      <c r="K1404" s="83"/>
      <c r="L1404" s="83">
        <v>99.9</v>
      </c>
      <c r="M1404" s="83">
        <v>3843.4</v>
      </c>
      <c r="N1404" s="87">
        <f t="shared" si="46"/>
        <v>44774.199800222945</v>
      </c>
      <c r="O1404" s="87">
        <v>44774.199800222945</v>
      </c>
      <c r="P1404" s="83">
        <f t="shared" si="48"/>
        <v>98.710213754803249</v>
      </c>
      <c r="Q1404" s="92">
        <f t="shared" si="49"/>
        <v>1752099.417171797</v>
      </c>
      <c r="R1404" s="99">
        <v>109.658710523317</v>
      </c>
      <c r="S1404" s="99">
        <v>99.507789842853995</v>
      </c>
      <c r="T1404" s="99">
        <v>105.540873164583</v>
      </c>
      <c r="U1404" s="99">
        <v>103.516144182888</v>
      </c>
      <c r="V1404" s="99">
        <v>112.734732387676</v>
      </c>
      <c r="W1404" s="99">
        <v>108.744801067829</v>
      </c>
      <c r="X1404" s="85">
        <f>A!N1404-O1404</f>
        <v>0</v>
      </c>
      <c r="Y1404" s="100"/>
    </row>
    <row r="1405" spans="1:25" ht="12.5" x14ac:dyDescent="0.25">
      <c r="A1405" s="9">
        <v>44485</v>
      </c>
      <c r="B1405" s="1">
        <v>1865</v>
      </c>
      <c r="C1405" s="1">
        <v>362315</v>
      </c>
      <c r="D1405" s="1">
        <v>1411</v>
      </c>
      <c r="E1405" s="1">
        <v>125</v>
      </c>
      <c r="F1405" s="1">
        <v>363851</v>
      </c>
      <c r="G1405" s="25">
        <f>IF(A!B1405&gt;0,G1404+A!B1405," ")</f>
        <v>96350</v>
      </c>
      <c r="I1405" s="25">
        <f t="shared" si="47"/>
        <v>16716814</v>
      </c>
      <c r="K1405" s="83"/>
      <c r="L1405" s="83">
        <v>90.4</v>
      </c>
      <c r="M1405" s="83">
        <v>3933.7</v>
      </c>
      <c r="N1405" s="87">
        <f t="shared" si="46"/>
        <v>39899.43148261941</v>
      </c>
      <c r="O1405" s="87">
        <v>39899.43148261941</v>
      </c>
      <c r="P1405" s="83">
        <f t="shared" si="48"/>
        <v>87.963189245536839</v>
      </c>
      <c r="Q1405" s="92">
        <f t="shared" si="49"/>
        <v>1791998.8486544164</v>
      </c>
      <c r="R1405" s="99">
        <v>109.658710523317</v>
      </c>
      <c r="S1405" s="99">
        <v>193.57364633855499</v>
      </c>
      <c r="T1405" s="99">
        <v>106.624835619012</v>
      </c>
      <c r="U1405" s="99">
        <v>132.75300154108999</v>
      </c>
      <c r="V1405" s="99">
        <v>113.567148755072</v>
      </c>
      <c r="W1405" s="99">
        <v>122.394884169619</v>
      </c>
      <c r="X1405" s="85">
        <f>A!N1405-O1405</f>
        <v>0</v>
      </c>
      <c r="Y1405" s="100"/>
    </row>
    <row r="1406" spans="1:25" ht="12.5" x14ac:dyDescent="0.25">
      <c r="A1406" s="9">
        <v>44492</v>
      </c>
      <c r="B1406" s="1">
        <v>2291</v>
      </c>
      <c r="C1406" s="1">
        <v>423049</v>
      </c>
      <c r="D1406" s="1">
        <v>1847</v>
      </c>
      <c r="E1406" s="1">
        <v>155</v>
      </c>
      <c r="F1406" s="1">
        <v>425051</v>
      </c>
      <c r="G1406" s="25">
        <f>IF(A!B1406&gt;0,G1405+A!B1406," ")</f>
        <v>98641</v>
      </c>
      <c r="I1406" s="25">
        <f t="shared" si="47"/>
        <v>17141865</v>
      </c>
      <c r="K1406" s="83"/>
      <c r="L1406" s="83">
        <v>104.4</v>
      </c>
      <c r="M1406" s="83"/>
      <c r="N1406" s="87">
        <f t="shared" si="46"/>
        <v>46610.544566646415</v>
      </c>
      <c r="O1406" s="87">
        <v>46610.544566646415</v>
      </c>
      <c r="P1406" s="83">
        <f t="shared" si="48"/>
        <v>102.75866096837629</v>
      </c>
      <c r="Q1406" s="92">
        <f t="shared" si="49"/>
        <v>1838609.3932210628</v>
      </c>
      <c r="R1406" s="99">
        <v>109.658710523317</v>
      </c>
      <c r="S1406" s="99">
        <v>101.215193379167</v>
      </c>
      <c r="T1406" s="99">
        <v>106.1264138443</v>
      </c>
      <c r="U1406" s="99">
        <v>104.51139766742899</v>
      </c>
      <c r="V1406" s="99">
        <v>114.36359327152999</v>
      </c>
      <c r="W1406" s="99">
        <v>110.037004971168</v>
      </c>
      <c r="X1406" s="85">
        <f>A!N1406-O1406</f>
        <v>0</v>
      </c>
      <c r="Y1406" s="100"/>
    </row>
    <row r="1407" spans="1:25" ht="12.5" x14ac:dyDescent="0.25">
      <c r="A1407" s="9">
        <v>44499</v>
      </c>
      <c r="B1407" s="1">
        <v>2369</v>
      </c>
      <c r="C1407" s="1">
        <v>436498</v>
      </c>
      <c r="D1407" s="1">
        <v>1898</v>
      </c>
      <c r="E1407" s="1">
        <v>128</v>
      </c>
      <c r="F1407" s="1">
        <v>438524</v>
      </c>
      <c r="G1407" s="25">
        <f>IF(A!B1407&gt;0,G1406+A!B1407," ")</f>
        <v>101010</v>
      </c>
      <c r="I1407" s="25">
        <f t="shared" si="47"/>
        <v>17580389</v>
      </c>
      <c r="K1407" s="83"/>
      <c r="L1407" s="83">
        <v>107.4</v>
      </c>
      <c r="M1407" s="83">
        <v>4145.3999999999996</v>
      </c>
      <c r="N1407" s="87">
        <f t="shared" si="46"/>
        <v>48087.976373527061</v>
      </c>
      <c r="O1407" s="87">
        <v>48087.976373527068</v>
      </c>
      <c r="P1407" s="83">
        <f t="shared" si="48"/>
        <v>106.01584055206611</v>
      </c>
      <c r="Q1407" s="92">
        <f t="shared" si="49"/>
        <v>1886697.3695945898</v>
      </c>
      <c r="R1407" s="99">
        <v>109.658710523317</v>
      </c>
      <c r="S1407" s="99">
        <v>101.18872163190299</v>
      </c>
      <c r="T1407" s="99">
        <v>106.76055403698901</v>
      </c>
      <c r="U1407" s="99">
        <v>104.934713221782</v>
      </c>
      <c r="V1407" s="99">
        <v>115.278854458011</v>
      </c>
      <c r="W1407" s="99">
        <v>110.88897985059</v>
      </c>
      <c r="X1407" s="85">
        <f>A!N1407-O1407</f>
        <v>0</v>
      </c>
      <c r="Y1407" s="100"/>
    </row>
    <row r="1408" spans="1:25" ht="12.5" x14ac:dyDescent="0.25">
      <c r="A1408" s="9">
        <v>44506</v>
      </c>
      <c r="B1408" s="1">
        <v>2206</v>
      </c>
      <c r="C1408" s="1">
        <v>439861</v>
      </c>
      <c r="D1408" s="1">
        <v>1737</v>
      </c>
      <c r="E1408" s="1">
        <v>136</v>
      </c>
      <c r="F1408" s="1">
        <v>441734</v>
      </c>
      <c r="G1408" s="25">
        <f>IF(A!B1408&gt;0,G1407+A!B1408," ")</f>
        <v>103216</v>
      </c>
      <c r="I1408" s="25">
        <f t="shared" si="47"/>
        <v>18022123</v>
      </c>
      <c r="K1408" s="83"/>
      <c r="L1408" s="83">
        <v>109</v>
      </c>
      <c r="M1408" s="83">
        <v>4254.5</v>
      </c>
      <c r="N1408" s="87">
        <f t="shared" si="46"/>
        <v>48439.980834306909</v>
      </c>
      <c r="O1408" s="87">
        <v>48439.980834306909</v>
      </c>
      <c r="P1408" s="83">
        <f t="shared" si="48"/>
        <v>106.79187754929346</v>
      </c>
      <c r="Q1408" s="92">
        <f t="shared" si="49"/>
        <v>1935137.3504288967</v>
      </c>
      <c r="R1408" s="99">
        <v>109.658710523317</v>
      </c>
      <c r="S1408" s="99">
        <v>100.73103848706</v>
      </c>
      <c r="T1408" s="99">
        <v>107.05663664714901</v>
      </c>
      <c r="U1408" s="99">
        <v>105.006334150643</v>
      </c>
      <c r="V1408" s="99">
        <v>115.37306750913</v>
      </c>
      <c r="W1408" s="99">
        <v>111.008532284135</v>
      </c>
      <c r="X1408" s="85">
        <f>A!N1408-O1408</f>
        <v>0</v>
      </c>
      <c r="Y1408" s="100"/>
    </row>
    <row r="1409" spans="1:29" ht="12.5" x14ac:dyDescent="0.25">
      <c r="A1409" s="9">
        <v>44513</v>
      </c>
      <c r="B1409" s="1">
        <v>2250</v>
      </c>
      <c r="C1409" s="1">
        <v>425736</v>
      </c>
      <c r="D1409" s="1">
        <v>1680</v>
      </c>
      <c r="E1409" s="1">
        <v>169</v>
      </c>
      <c r="F1409" s="1">
        <v>427585</v>
      </c>
      <c r="G1409" s="25">
        <f>IF(A!B1409&gt;0,G1408+A!B1409," ")</f>
        <v>105466</v>
      </c>
      <c r="I1409" s="25">
        <f t="shared" si="47"/>
        <v>18449708</v>
      </c>
      <c r="K1409" s="83"/>
      <c r="L1409" s="83">
        <v>106</v>
      </c>
      <c r="M1409" s="83">
        <v>4360.5</v>
      </c>
      <c r="N1409" s="87">
        <f t="shared" si="46"/>
        <v>46888.419739112498</v>
      </c>
      <c r="O1409" s="87">
        <v>46888.419739112498</v>
      </c>
      <c r="P1409" s="83">
        <f t="shared" si="48"/>
        <v>103.37127085964549</v>
      </c>
      <c r="Q1409" s="92">
        <f t="shared" si="49"/>
        <v>1982025.7701680092</v>
      </c>
      <c r="R1409" s="99">
        <v>109.658710523317</v>
      </c>
      <c r="S1409" s="99">
        <v>101.512697879103</v>
      </c>
      <c r="T1409" s="99">
        <v>106.755718019551</v>
      </c>
      <c r="U1409" s="99">
        <v>104.771825041196</v>
      </c>
      <c r="V1409" s="99">
        <v>115.752503632722</v>
      </c>
      <c r="W1409" s="99">
        <v>111.31089958721699</v>
      </c>
      <c r="X1409" s="85">
        <f>A!N1409-O1409</f>
        <v>0</v>
      </c>
      <c r="Y1409" s="100"/>
    </row>
    <row r="1410" spans="1:29" ht="12.5" x14ac:dyDescent="0.25">
      <c r="A1410" s="9">
        <v>44520</v>
      </c>
      <c r="B1410" s="1">
        <v>2191</v>
      </c>
      <c r="C1410" s="1">
        <v>429050</v>
      </c>
      <c r="D1410" s="1">
        <v>1643</v>
      </c>
      <c r="E1410" s="1">
        <v>164</v>
      </c>
      <c r="F1410" s="1">
        <v>430857</v>
      </c>
      <c r="G1410" s="25">
        <f>IF(A!B1410&gt;0,G1409+A!B1410," ")</f>
        <v>107657</v>
      </c>
      <c r="I1410" s="25">
        <f t="shared" si="47"/>
        <v>18880565</v>
      </c>
      <c r="K1410" s="83"/>
      <c r="L1410" s="83">
        <v>106.8</v>
      </c>
      <c r="M1410" s="83">
        <v>4467.3</v>
      </c>
      <c r="N1410" s="87">
        <f t="shared" si="46"/>
        <v>47247.223039944794</v>
      </c>
      <c r="O1410" s="87">
        <v>47247.223039944787</v>
      </c>
      <c r="P1410" s="83">
        <f t="shared" si="48"/>
        <v>104.16229673345481</v>
      </c>
      <c r="Q1410" s="92">
        <f t="shared" si="49"/>
        <v>2029272.9932079541</v>
      </c>
      <c r="R1410" s="99">
        <v>109.658710523317</v>
      </c>
      <c r="S1410" s="99">
        <v>101.28317024362499</v>
      </c>
      <c r="T1410" s="99">
        <v>107.616387897317</v>
      </c>
      <c r="U1410" s="99">
        <v>105.672380952381</v>
      </c>
      <c r="V1410" s="99">
        <v>115.82483120040099</v>
      </c>
      <c r="W1410" s="99">
        <v>111.64350817092399</v>
      </c>
      <c r="X1410" s="85">
        <f>A!N1410-O1410</f>
        <v>0</v>
      </c>
      <c r="Y1410" s="100"/>
    </row>
    <row r="1411" spans="1:29" ht="12.5" x14ac:dyDescent="0.25">
      <c r="A1411" s="9">
        <v>44527</v>
      </c>
      <c r="B1411" s="1">
        <v>2460</v>
      </c>
      <c r="C1411" s="1">
        <v>443619</v>
      </c>
      <c r="D1411" s="1">
        <v>1898</v>
      </c>
      <c r="E1411" s="1">
        <v>195</v>
      </c>
      <c r="F1411" s="1">
        <v>445712</v>
      </c>
      <c r="G1411" s="25">
        <f>IF(A!B1411&gt;0,G1410+A!B1411," ")</f>
        <v>110117</v>
      </c>
      <c r="I1411" s="25">
        <f t="shared" si="47"/>
        <v>19326277</v>
      </c>
      <c r="K1411" s="83"/>
      <c r="L1411" s="83">
        <v>110.1</v>
      </c>
      <c r="M1411" s="83">
        <v>4577.3999999999996</v>
      </c>
      <c r="N1411" s="87">
        <f t="shared" si="46"/>
        <v>48876.203184768667</v>
      </c>
      <c r="O1411" s="87">
        <v>48876.203184768667</v>
      </c>
      <c r="P1411" s="83">
        <f t="shared" si="48"/>
        <v>107.75358321127803</v>
      </c>
      <c r="Q1411" s="92">
        <f t="shared" si="49"/>
        <v>2078149.1963927227</v>
      </c>
      <c r="R1411" s="99">
        <v>109.658710523317</v>
      </c>
      <c r="S1411" s="99">
        <v>101.116869152129</v>
      </c>
      <c r="T1411" s="99">
        <v>107.42641074067301</v>
      </c>
      <c r="U1411" s="99">
        <v>105.344712373449</v>
      </c>
      <c r="V1411" s="99">
        <v>115.493751362631</v>
      </c>
      <c r="W1411" s="99">
        <v>111.19342535089901</v>
      </c>
      <c r="X1411" s="85">
        <f>A!N1411-O1411</f>
        <v>0</v>
      </c>
      <c r="Y1411" s="100"/>
    </row>
    <row r="1412" spans="1:29" ht="12.5" x14ac:dyDescent="0.25">
      <c r="A1412" s="9">
        <v>44534</v>
      </c>
      <c r="B1412" s="1">
        <v>2590</v>
      </c>
      <c r="C1412" s="1">
        <v>436409</v>
      </c>
      <c r="D1412" s="1">
        <v>1959</v>
      </c>
      <c r="E1412" s="1">
        <v>188</v>
      </c>
      <c r="F1412" s="1">
        <v>438556</v>
      </c>
      <c r="G1412" s="25">
        <f>IF(A!B1412&gt;0,G1411+A!B1412," ")</f>
        <v>112707</v>
      </c>
      <c r="I1412" s="25">
        <f t="shared" si="47"/>
        <v>19764833</v>
      </c>
      <c r="K1412" s="83"/>
      <c r="L1412" s="83">
        <v>107.8</v>
      </c>
      <c r="M1412" s="83">
        <v>4685.2</v>
      </c>
      <c r="N1412" s="87">
        <f t="shared" si="46"/>
        <v>48091.485452263805</v>
      </c>
      <c r="O1412" s="87">
        <v>48091.485452263812</v>
      </c>
      <c r="P1412" s="83">
        <f t="shared" si="48"/>
        <v>106.02357674643098</v>
      </c>
      <c r="Q1412" s="92">
        <f t="shared" si="49"/>
        <v>2126240.6818449865</v>
      </c>
      <c r="R1412" s="99">
        <v>109.658710523317</v>
      </c>
      <c r="S1412" s="99">
        <v>105.763242826072</v>
      </c>
      <c r="T1412" s="99">
        <v>107.20701027642799</v>
      </c>
      <c r="U1412" s="99">
        <v>106.756089009653</v>
      </c>
      <c r="V1412" s="99">
        <v>115.115747134508</v>
      </c>
      <c r="W1412" s="99">
        <v>111.63864533299299</v>
      </c>
      <c r="X1412" s="85">
        <f>A!N1412-O1412</f>
        <v>0</v>
      </c>
      <c r="Y1412" s="100"/>
    </row>
    <row r="1413" spans="1:29" ht="12.5" x14ac:dyDescent="0.25">
      <c r="A1413" s="9">
        <v>44541</v>
      </c>
      <c r="B1413" s="1">
        <v>2358</v>
      </c>
      <c r="C1413" s="1">
        <v>444340</v>
      </c>
      <c r="D1413" s="1">
        <v>1871</v>
      </c>
      <c r="E1413" s="1">
        <v>190</v>
      </c>
      <c r="F1413" s="1">
        <v>446401</v>
      </c>
      <c r="G1413" s="25">
        <f>IF(A!B1413&gt;0,G1412+A!B1413," ")</f>
        <v>115065</v>
      </c>
      <c r="I1413" s="25">
        <f t="shared" si="47"/>
        <v>20211234</v>
      </c>
      <c r="K1413" s="83"/>
      <c r="L1413" s="83">
        <v>109.3</v>
      </c>
      <c r="M1413" s="83">
        <v>4794.5</v>
      </c>
      <c r="N1413" s="87">
        <f t="shared" si="46"/>
        <v>48970.189700000003</v>
      </c>
      <c r="O1413" s="87">
        <v>48970.189700000003</v>
      </c>
      <c r="P1413" s="83">
        <f t="shared" si="48"/>
        <v>107.96078800890588</v>
      </c>
      <c r="Q1413" s="92">
        <f t="shared" si="49"/>
        <v>2175210.8715449865</v>
      </c>
      <c r="R1413" s="99">
        <v>109.7</v>
      </c>
      <c r="S1413" s="99">
        <v>102.145434728175</v>
      </c>
      <c r="T1413" s="99">
        <v>107.13549159694701</v>
      </c>
      <c r="U1413" s="99">
        <v>105.35842871080401</v>
      </c>
      <c r="V1413" s="99">
        <v>114.824529743298</v>
      </c>
      <c r="W1413" s="99">
        <v>110.789104846067</v>
      </c>
      <c r="X1413" s="85">
        <f>A!N1413-O1413</f>
        <v>0</v>
      </c>
      <c r="Y1413" s="100"/>
    </row>
    <row r="1414" spans="1:29" ht="12.5" x14ac:dyDescent="0.25">
      <c r="A1414" s="9">
        <v>44548</v>
      </c>
      <c r="B1414" s="1">
        <v>2095</v>
      </c>
      <c r="C1414" s="1">
        <v>444461</v>
      </c>
      <c r="D1414" s="1">
        <v>1682</v>
      </c>
      <c r="E1414" s="1">
        <v>144</v>
      </c>
      <c r="F1414" s="1">
        <v>446287</v>
      </c>
      <c r="G1414" s="25">
        <f>IF(A!B1414&gt;0,G1413+A!B1414," ")</f>
        <v>117160</v>
      </c>
      <c r="I1414" s="25">
        <f>IF(F1414&gt;0,I1413+F1414," ")</f>
        <v>20657521</v>
      </c>
      <c r="K1414" s="83"/>
      <c r="L1414" s="83">
        <v>109.6</v>
      </c>
      <c r="M1414" s="83">
        <v>4904.1000000000004</v>
      </c>
      <c r="N1414" s="87">
        <f t="shared" si="46"/>
        <v>48957.683899999996</v>
      </c>
      <c r="O1414" s="87">
        <v>48957.683899999996</v>
      </c>
      <c r="P1414" s="83">
        <f t="shared" si="48"/>
        <v>107.93321743932154</v>
      </c>
      <c r="Q1414" s="92">
        <f t="shared" si="49"/>
        <v>2224168.5554449866</v>
      </c>
      <c r="R1414" s="99">
        <v>109.7</v>
      </c>
      <c r="S1414" s="99">
        <v>99.562689196353006</v>
      </c>
      <c r="T1414" s="99">
        <v>106.51717579168</v>
      </c>
      <c r="U1414" s="99">
        <v>104.461331176218</v>
      </c>
      <c r="V1414" s="99">
        <v>114.973340664015</v>
      </c>
      <c r="W1414" s="99">
        <v>110.321585498998</v>
      </c>
      <c r="X1414" s="85">
        <f>A!N1414-O1414</f>
        <v>0</v>
      </c>
      <c r="Y1414" s="100"/>
    </row>
    <row r="1415" spans="1:29" ht="12.5" x14ac:dyDescent="0.25">
      <c r="A1415" s="9">
        <v>44555</v>
      </c>
      <c r="B1415" s="1">
        <v>1684</v>
      </c>
      <c r="C1415" s="1">
        <v>288626</v>
      </c>
      <c r="D1415" s="1">
        <v>1320</v>
      </c>
      <c r="E1415" s="1">
        <v>122</v>
      </c>
      <c r="F1415" s="1">
        <v>290068</v>
      </c>
      <c r="G1415" s="25">
        <f>IF(A!B1415&gt;0,G1414+A!B1415," ")</f>
        <v>118844</v>
      </c>
      <c r="I1415" s="25">
        <f>IF(F1415&gt;0,I1414+F1415," ")</f>
        <v>20947589</v>
      </c>
      <c r="K1415" s="83"/>
      <c r="L1415" s="83"/>
      <c r="M1415" s="83"/>
      <c r="N1415" s="87">
        <f t="shared" si="46"/>
        <v>31820.459599999998</v>
      </c>
      <c r="O1415" s="87">
        <v>31820.459600000002</v>
      </c>
      <c r="P1415" s="83">
        <f t="shared" si="48"/>
        <v>70.15210507182401</v>
      </c>
      <c r="Q1415" s="92">
        <f t="shared" si="49"/>
        <v>2255989.0150449867</v>
      </c>
      <c r="R1415" s="99">
        <v>109.7</v>
      </c>
      <c r="S1415" s="99">
        <v>99.585871692333001</v>
      </c>
      <c r="T1415" s="99">
        <v>106.36171160609599</v>
      </c>
      <c r="U1415" s="99">
        <v>103.954176491928</v>
      </c>
      <c r="V1415" s="99">
        <v>114.668358714044</v>
      </c>
      <c r="W1415" s="99">
        <v>109.76187756768999</v>
      </c>
      <c r="X1415" s="85">
        <f>A!N1415-O1415</f>
        <v>0</v>
      </c>
      <c r="Y1415" s="100"/>
    </row>
    <row r="1416" spans="1:29" ht="12.5" x14ac:dyDescent="0.25">
      <c r="A1416" s="9">
        <v>44562</v>
      </c>
      <c r="B1416" s="1">
        <v>1710</v>
      </c>
      <c r="C1416" s="1">
        <v>234367</v>
      </c>
      <c r="D1416" s="1">
        <v>1324</v>
      </c>
      <c r="E1416" s="1">
        <v>115</v>
      </c>
      <c r="F1416" s="1">
        <v>235806</v>
      </c>
      <c r="G1416" s="25">
        <f>IF(A!B1416&gt;0,G1415+A!B1416," ")</f>
        <v>120554</v>
      </c>
      <c r="I1416" s="25">
        <f>IF(F1416&gt;0,I1415+F1416," ")</f>
        <v>21183395</v>
      </c>
      <c r="K1416" s="83"/>
      <c r="L1416" s="83">
        <v>60</v>
      </c>
      <c r="M1416" s="83">
        <v>5036.7</v>
      </c>
      <c r="N1416" s="87">
        <f t="shared" ref="N1416:N1479" si="50">F1416/1000*R1416</f>
        <v>25867.918200000004</v>
      </c>
      <c r="O1416" s="87">
        <v>25867.9182</v>
      </c>
      <c r="P1416" s="83">
        <f t="shared" si="48"/>
        <v>57.02899764388534</v>
      </c>
      <c r="Q1416" s="92">
        <f t="shared" si="49"/>
        <v>2281856.9332449869</v>
      </c>
      <c r="R1416" s="99">
        <v>109.7</v>
      </c>
      <c r="S1416" s="99">
        <v>99.567536858441002</v>
      </c>
      <c r="T1416" s="99">
        <v>107.650344320749</v>
      </c>
      <c r="U1416" s="99">
        <v>104.988289735492</v>
      </c>
      <c r="V1416" s="99">
        <v>115.40752285449599</v>
      </c>
      <c r="W1416" s="99">
        <v>110.52318830038</v>
      </c>
      <c r="X1416" s="85">
        <f>A!N1416-O1416</f>
        <v>0</v>
      </c>
      <c r="Y1416" s="100"/>
      <c r="Z1416" s="83"/>
      <c r="AA1416" s="101"/>
      <c r="AB1416" s="83"/>
      <c r="AC1416" s="83"/>
    </row>
    <row r="1417" spans="1:29" ht="12.5" x14ac:dyDescent="0.25">
      <c r="A1417" s="9">
        <v>44569</v>
      </c>
      <c r="B1417" s="1">
        <v>2089</v>
      </c>
      <c r="C1417" s="1">
        <v>379695</v>
      </c>
      <c r="D1417" s="1">
        <v>1631</v>
      </c>
      <c r="E1417" s="1">
        <v>145</v>
      </c>
      <c r="F1417" s="1">
        <v>381471</v>
      </c>
      <c r="G1417" s="25">
        <f>B1417</f>
        <v>2089</v>
      </c>
      <c r="I1417" s="25">
        <f>F1417</f>
        <v>381471</v>
      </c>
      <c r="K1417" s="83"/>
      <c r="L1417" s="83">
        <v>99</v>
      </c>
      <c r="M1417" s="83">
        <v>99</v>
      </c>
      <c r="N1417" s="87">
        <f t="shared" si="50"/>
        <v>42635.241385544818</v>
      </c>
      <c r="O1417" s="87">
        <v>42635.241385544818</v>
      </c>
      <c r="P1417" s="83">
        <f t="shared" si="48"/>
        <v>93.994617646607438</v>
      </c>
      <c r="Q1417" s="92">
        <f>O1417</f>
        <v>42635.241385544818</v>
      </c>
      <c r="R1417" s="99">
        <v>111.765354078147</v>
      </c>
      <c r="S1417" s="99">
        <v>101.06318853000499</v>
      </c>
      <c r="T1417" s="99">
        <v>109.358531997651</v>
      </c>
      <c r="U1417" s="99">
        <v>106.68073775216099</v>
      </c>
      <c r="V1417" s="99">
        <v>118.027441325954</v>
      </c>
      <c r="W1417" s="99">
        <v>112.866752649612</v>
      </c>
      <c r="X1417" s="85">
        <f>A!N1417-O1417</f>
        <v>0</v>
      </c>
      <c r="Y1417" s="100"/>
    </row>
    <row r="1418" spans="1:29" ht="12.5" x14ac:dyDescent="0.25">
      <c r="A1418" s="9">
        <v>44576</v>
      </c>
      <c r="B1418" s="1">
        <v>1917</v>
      </c>
      <c r="C1418" s="1">
        <v>406280</v>
      </c>
      <c r="D1418" s="1">
        <v>1470</v>
      </c>
      <c r="E1418" s="1">
        <v>154</v>
      </c>
      <c r="F1418" s="1">
        <v>407904</v>
      </c>
      <c r="G1418" s="25">
        <f>IF(A!B1418&gt;0,G1417+A!B1418," ")</f>
        <v>4006</v>
      </c>
      <c r="I1418" s="25">
        <f t="shared" ref="I1418:I1465" si="51">IF(F1418&gt;0,I1417+F1418," ")</f>
        <v>789375</v>
      </c>
      <c r="K1418" s="83"/>
      <c r="L1418" s="83">
        <v>105.7</v>
      </c>
      <c r="M1418" s="83">
        <v>204.7</v>
      </c>
      <c r="N1418" s="87">
        <f t="shared" si="50"/>
        <v>45589.534989892476</v>
      </c>
      <c r="O1418" s="87">
        <v>45589.534989892476</v>
      </c>
      <c r="P1418" s="83">
        <f t="shared" si="48"/>
        <v>100.50772015833907</v>
      </c>
      <c r="Q1418" s="92">
        <f t="shared" si="49"/>
        <v>88224.776375437301</v>
      </c>
      <c r="R1418" s="99">
        <v>111.765354078147</v>
      </c>
      <c r="S1418" s="99">
        <v>103.07868246786801</v>
      </c>
      <c r="T1418" s="99">
        <v>107.27942777314099</v>
      </c>
      <c r="U1418" s="99">
        <v>105.738296393721</v>
      </c>
      <c r="V1418" s="99">
        <v>119.148705467704</v>
      </c>
      <c r="W1418" s="99">
        <v>113.424499392014</v>
      </c>
      <c r="X1418" s="85">
        <f>A!N1418-O1418</f>
        <v>0</v>
      </c>
      <c r="Y1418" s="100"/>
    </row>
    <row r="1419" spans="1:29" ht="12.5" x14ac:dyDescent="0.25">
      <c r="A1419" s="9">
        <v>44583</v>
      </c>
      <c r="B1419" s="1">
        <v>2091</v>
      </c>
      <c r="C1419" s="1">
        <v>410960</v>
      </c>
      <c r="D1419" s="1">
        <v>1630</v>
      </c>
      <c r="E1419" s="1">
        <v>168</v>
      </c>
      <c r="F1419" s="1">
        <v>412758</v>
      </c>
      <c r="G1419" s="25">
        <f>IF(A!B1419&gt;0,G1418+A!B1419," ")</f>
        <v>6097</v>
      </c>
      <c r="I1419" s="25">
        <f t="shared" si="51"/>
        <v>1202133</v>
      </c>
      <c r="K1419" s="83"/>
      <c r="L1419" s="83">
        <v>107.2</v>
      </c>
      <c r="M1419" s="83">
        <v>312.39999999999998</v>
      </c>
      <c r="N1419" s="87">
        <f t="shared" si="50"/>
        <v>46132.044018587796</v>
      </c>
      <c r="O1419" s="87">
        <v>46132.044018587796</v>
      </c>
      <c r="P1419" s="83">
        <f t="shared" si="48"/>
        <v>101.70374783555864</v>
      </c>
      <c r="Q1419" s="92">
        <f t="shared" si="49"/>
        <v>134356.8203940251</v>
      </c>
      <c r="R1419" s="99">
        <v>111.765354078147</v>
      </c>
      <c r="S1419" s="99">
        <v>101.58036137981399</v>
      </c>
      <c r="T1419" s="99">
        <v>107.537908206664</v>
      </c>
      <c r="U1419" s="99">
        <v>105.534704748812</v>
      </c>
      <c r="V1419" s="99">
        <v>118.90285094391</v>
      </c>
      <c r="W1419" s="99">
        <v>113.625458501107</v>
      </c>
      <c r="X1419" s="85">
        <f>A!N1419-O1419</f>
        <v>0</v>
      </c>
      <c r="Y1419" s="100"/>
    </row>
    <row r="1420" spans="1:29" ht="12.5" x14ac:dyDescent="0.25">
      <c r="A1420" s="9">
        <v>44590</v>
      </c>
      <c r="B1420" s="1">
        <v>1974</v>
      </c>
      <c r="C1420" s="1">
        <v>422664</v>
      </c>
      <c r="D1420" s="1">
        <v>1457</v>
      </c>
      <c r="E1420" s="1">
        <v>195</v>
      </c>
      <c r="F1420" s="1">
        <v>424316</v>
      </c>
      <c r="G1420" s="25">
        <f>IF(A!B1420&gt;0,G1419+A!B1420," ")</f>
        <v>8071</v>
      </c>
      <c r="I1420" s="25">
        <f t="shared" si="51"/>
        <v>1626449</v>
      </c>
      <c r="K1420" s="83"/>
      <c r="L1420" s="83">
        <v>109.2</v>
      </c>
      <c r="M1420" s="83">
        <v>422.2</v>
      </c>
      <c r="N1420" s="87">
        <f t="shared" si="50"/>
        <v>47423.827981023016</v>
      </c>
      <c r="O1420" s="87">
        <v>47423.827981023023</v>
      </c>
      <c r="P1420" s="83">
        <f t="shared" si="48"/>
        <v>104.55164398168637</v>
      </c>
      <c r="Q1420" s="92">
        <f t="shared" si="49"/>
        <v>181780.64837504813</v>
      </c>
      <c r="R1420" s="99">
        <v>111.765354078147</v>
      </c>
      <c r="S1420" s="99">
        <v>101.121551094891</v>
      </c>
      <c r="T1420" s="99">
        <v>108.56314391665801</v>
      </c>
      <c r="U1420" s="99">
        <v>106.25160555268999</v>
      </c>
      <c r="V1420" s="99">
        <v>118.74498682920699</v>
      </c>
      <c r="W1420" s="99">
        <v>113.550580227943</v>
      </c>
      <c r="X1420" s="85">
        <f>A!N1420-O1420</f>
        <v>0</v>
      </c>
      <c r="Y1420" s="100"/>
    </row>
    <row r="1421" spans="1:29" ht="12.5" x14ac:dyDescent="0.25">
      <c r="A1421" s="9">
        <v>44597</v>
      </c>
      <c r="B1421" s="1">
        <v>2198</v>
      </c>
      <c r="C1421" s="1">
        <v>425669</v>
      </c>
      <c r="D1421" s="1">
        <v>1660</v>
      </c>
      <c r="E1421" s="1">
        <v>207</v>
      </c>
      <c r="F1421" s="1">
        <v>427536</v>
      </c>
      <c r="G1421" s="25">
        <f>IF(A!B1421&gt;0,G1420+A!B1421," ")</f>
        <v>10269</v>
      </c>
      <c r="I1421" s="25">
        <f t="shared" si="51"/>
        <v>2053985</v>
      </c>
      <c r="K1421" s="83"/>
      <c r="L1421" s="83">
        <v>108.9</v>
      </c>
      <c r="M1421" s="83">
        <v>531.20000000000005</v>
      </c>
      <c r="N1421" s="87">
        <f t="shared" si="50"/>
        <v>47831.783315960602</v>
      </c>
      <c r="O1421" s="87">
        <v>47831.783315960602</v>
      </c>
      <c r="P1421" s="83">
        <f t="shared" si="48"/>
        <v>105.45103154179415</v>
      </c>
      <c r="Q1421" s="92">
        <f t="shared" si="49"/>
        <v>229612.43169100874</v>
      </c>
      <c r="R1421" s="99">
        <v>111.87779114732</v>
      </c>
      <c r="S1421" s="99">
        <v>102.08615545278199</v>
      </c>
      <c r="T1421" s="99">
        <v>109.217397738451</v>
      </c>
      <c r="U1421" s="99">
        <v>106.947940961775</v>
      </c>
      <c r="V1421" s="99">
        <v>117.838257378347</v>
      </c>
      <c r="W1421" s="99">
        <v>113.546152838591</v>
      </c>
      <c r="X1421" s="85">
        <f>A!N1421-O1421</f>
        <v>0</v>
      </c>
      <c r="Y1421" s="100"/>
    </row>
    <row r="1422" spans="1:29" ht="12.5" x14ac:dyDescent="0.25">
      <c r="A1422" s="9">
        <v>44604</v>
      </c>
      <c r="B1422" s="1">
        <v>2472</v>
      </c>
      <c r="C1422" s="1">
        <v>410264</v>
      </c>
      <c r="D1422" s="1">
        <v>1835</v>
      </c>
      <c r="E1422" s="1">
        <v>165</v>
      </c>
      <c r="F1422" s="1">
        <v>412264</v>
      </c>
      <c r="G1422" s="25">
        <f>IF(A!B1422&gt;0,G1421+A!B1422," ")</f>
        <v>12741</v>
      </c>
      <c r="I1422" s="25">
        <f t="shared" si="51"/>
        <v>2466249</v>
      </c>
      <c r="K1422" s="83"/>
      <c r="L1422" s="83">
        <v>111.2</v>
      </c>
      <c r="M1422" s="83">
        <v>642.29999999999995</v>
      </c>
      <c r="N1422" s="87">
        <f t="shared" si="50"/>
        <v>46123.185689558733</v>
      </c>
      <c r="O1422" s="87">
        <v>46123.185689558726</v>
      </c>
      <c r="P1422" s="83">
        <f t="shared" si="48"/>
        <v>101.68421856298937</v>
      </c>
      <c r="Q1422" s="92">
        <f t="shared" si="49"/>
        <v>275735.61738056748</v>
      </c>
      <c r="R1422" s="99">
        <v>111.87779114732</v>
      </c>
      <c r="S1422" s="99">
        <v>102.092986646401</v>
      </c>
      <c r="T1422" s="99">
        <v>107.061570341774</v>
      </c>
      <c r="U1422" s="99">
        <v>105.355489282386</v>
      </c>
      <c r="V1422" s="99">
        <v>117.842205368583</v>
      </c>
      <c r="W1422" s="99">
        <v>112.967326761493</v>
      </c>
      <c r="X1422" s="85">
        <f>A!N1422-O1422</f>
        <v>0</v>
      </c>
      <c r="Y1422" s="100"/>
    </row>
    <row r="1423" spans="1:29" ht="12.5" x14ac:dyDescent="0.25">
      <c r="A1423" s="9">
        <v>44611</v>
      </c>
      <c r="B1423" s="1">
        <v>2406</v>
      </c>
      <c r="C1423" s="1">
        <v>427130</v>
      </c>
      <c r="D1423" s="1">
        <v>1743</v>
      </c>
      <c r="E1423" s="1">
        <v>175</v>
      </c>
      <c r="F1423" s="1">
        <v>429048</v>
      </c>
      <c r="G1423" s="25">
        <f>IF(A!B1423&gt;0,G1422+A!B1423," ")</f>
        <v>15147</v>
      </c>
      <c r="I1423" s="25">
        <f t="shared" si="51"/>
        <v>2895297</v>
      </c>
      <c r="K1423" s="83"/>
      <c r="L1423" s="83">
        <v>109.4</v>
      </c>
      <c r="M1423" s="83">
        <v>751.2</v>
      </c>
      <c r="N1423" s="87">
        <f t="shared" si="50"/>
        <v>48000.942536175353</v>
      </c>
      <c r="O1423" s="87">
        <v>48000.942536175346</v>
      </c>
      <c r="P1423" s="83">
        <f t="shared" si="48"/>
        <v>105.82396378537409</v>
      </c>
      <c r="Q1423" s="92">
        <f t="shared" si="49"/>
        <v>323736.55991674284</v>
      </c>
      <c r="R1423" s="99">
        <v>111.87779114732</v>
      </c>
      <c r="S1423" s="99">
        <v>103.149837705062</v>
      </c>
      <c r="T1423" s="99">
        <v>110.098896808387</v>
      </c>
      <c r="U1423" s="99">
        <v>107.865966071499</v>
      </c>
      <c r="V1423" s="99">
        <v>118.294041919142</v>
      </c>
      <c r="W1423" s="99">
        <v>113.98296461002001</v>
      </c>
      <c r="X1423" s="85">
        <f>A!N1423-O1423</f>
        <v>0</v>
      </c>
      <c r="Y1423" s="100"/>
    </row>
    <row r="1424" spans="1:29" ht="12.5" x14ac:dyDescent="0.25">
      <c r="A1424" s="9">
        <v>44618</v>
      </c>
      <c r="B1424" s="1">
        <v>2187</v>
      </c>
      <c r="C1424" s="1">
        <v>407580</v>
      </c>
      <c r="D1424" s="1">
        <v>1629</v>
      </c>
      <c r="E1424" s="1">
        <v>167</v>
      </c>
      <c r="F1424" s="1">
        <v>409376</v>
      </c>
      <c r="G1424" s="25">
        <f>IF(A!B1424&gt;0,G1423+A!B1424," ")</f>
        <v>17334</v>
      </c>
      <c r="I1424" s="25">
        <f t="shared" si="51"/>
        <v>3304673</v>
      </c>
      <c r="K1424" s="83"/>
      <c r="L1424" s="83">
        <v>106.9</v>
      </c>
      <c r="M1424" s="83">
        <v>858.9</v>
      </c>
      <c r="N1424" s="87">
        <f t="shared" si="50"/>
        <v>45800.082628725271</v>
      </c>
      <c r="O1424" s="87">
        <v>45800.082628725271</v>
      </c>
      <c r="P1424" s="83">
        <f t="shared" si="48"/>
        <v>100.97189824588695</v>
      </c>
      <c r="Q1424" s="92">
        <f t="shared" si="49"/>
        <v>369536.64254546812</v>
      </c>
      <c r="R1424" s="99">
        <v>111.87779114732</v>
      </c>
      <c r="S1424" s="99">
        <v>104.23832460733</v>
      </c>
      <c r="T1424" s="99">
        <v>109.453649763116</v>
      </c>
      <c r="U1424" s="99">
        <v>107.808444190865</v>
      </c>
      <c r="V1424" s="99">
        <v>118.17546351767</v>
      </c>
      <c r="W1424" s="99">
        <v>113.95889842101199</v>
      </c>
      <c r="X1424" s="85">
        <f>A!N1424-O1424</f>
        <v>0</v>
      </c>
      <c r="Y1424" s="100"/>
    </row>
    <row r="1425" spans="1:25" ht="12.5" x14ac:dyDescent="0.25">
      <c r="A1425" s="9">
        <v>44625</v>
      </c>
      <c r="B1425" s="1">
        <v>2539</v>
      </c>
      <c r="C1425" s="1">
        <v>434006</v>
      </c>
      <c r="D1425" s="1">
        <v>1864</v>
      </c>
      <c r="E1425" s="1">
        <v>204</v>
      </c>
      <c r="F1425" s="1">
        <v>436074</v>
      </c>
      <c r="G1425" s="25">
        <f>IF(A!B1425&gt;0,G1424+A!B1425," ")</f>
        <v>19873</v>
      </c>
      <c r="I1425" s="25">
        <f t="shared" si="51"/>
        <v>3740747</v>
      </c>
      <c r="K1425" s="83"/>
      <c r="L1425" s="83">
        <v>108.6</v>
      </c>
      <c r="M1425" s="83">
        <v>967.5</v>
      </c>
      <c r="N1425" s="87">
        <f t="shared" si="50"/>
        <v>48025.014657231746</v>
      </c>
      <c r="O1425" s="87">
        <v>48025.014657231746</v>
      </c>
      <c r="P1425" s="83">
        <f t="shared" si="48"/>
        <v>105.87703372801094</v>
      </c>
      <c r="Q1425" s="92">
        <f t="shared" si="49"/>
        <v>417561.65720269986</v>
      </c>
      <c r="R1425" s="99">
        <v>110.130424325302</v>
      </c>
      <c r="S1425" s="99">
        <v>104.805593319091</v>
      </c>
      <c r="T1425" s="99">
        <v>109.45827664571399</v>
      </c>
      <c r="U1425" s="99">
        <v>108.058105925359</v>
      </c>
      <c r="V1425" s="99">
        <v>116.428792169963</v>
      </c>
      <c r="W1425" s="99">
        <v>112.81603351724701</v>
      </c>
      <c r="X1425" s="85">
        <f>A!N1425-O1425</f>
        <v>0</v>
      </c>
      <c r="Y1425" s="100"/>
    </row>
    <row r="1426" spans="1:25" ht="12.5" x14ac:dyDescent="0.25">
      <c r="A1426" s="9">
        <v>44632</v>
      </c>
      <c r="B1426" s="1">
        <v>2290</v>
      </c>
      <c r="C1426" s="1">
        <v>433551</v>
      </c>
      <c r="D1426" s="1">
        <v>1669</v>
      </c>
      <c r="E1426" s="1">
        <v>210</v>
      </c>
      <c r="F1426" s="1">
        <v>435430</v>
      </c>
      <c r="G1426" s="25">
        <f>IF(A!B1426&gt;0,G1425+A!B1426," ")</f>
        <v>22163</v>
      </c>
      <c r="I1426" s="25">
        <f t="shared" si="51"/>
        <v>4176177</v>
      </c>
      <c r="K1426" s="83"/>
      <c r="L1426" s="83">
        <v>109.9</v>
      </c>
      <c r="M1426" s="83">
        <v>1077.5</v>
      </c>
      <c r="N1426" s="87">
        <f t="shared" si="50"/>
        <v>47954.09066396625</v>
      </c>
      <c r="O1426" s="87">
        <v>47954.09066396625</v>
      </c>
      <c r="P1426" s="83">
        <f t="shared" si="48"/>
        <v>105.72067308802588</v>
      </c>
      <c r="Q1426" s="92">
        <f t="shared" si="49"/>
        <v>465515.74786666612</v>
      </c>
      <c r="R1426" s="99">
        <v>110.130424325302</v>
      </c>
      <c r="S1426" s="99">
        <v>103.099350710455</v>
      </c>
      <c r="T1426" s="99">
        <v>108.061782826496</v>
      </c>
      <c r="U1426" s="99">
        <v>106.55251107575</v>
      </c>
      <c r="V1426" s="99">
        <v>116.199168469339</v>
      </c>
      <c r="W1426" s="99">
        <v>112.328675102772</v>
      </c>
      <c r="X1426" s="85">
        <f>A!N1426-O1426</f>
        <v>0</v>
      </c>
      <c r="Y1426" s="100"/>
    </row>
    <row r="1427" spans="1:25" ht="12.5" x14ac:dyDescent="0.25">
      <c r="A1427" s="9">
        <v>44639</v>
      </c>
      <c r="B1427" s="1">
        <v>2335</v>
      </c>
      <c r="C1427" s="1">
        <v>434334</v>
      </c>
      <c r="D1427" s="1">
        <v>1783</v>
      </c>
      <c r="E1427" s="1">
        <v>181</v>
      </c>
      <c r="F1427" s="1">
        <v>436298</v>
      </c>
      <c r="G1427" s="25">
        <f>IF(A!B1427&gt;0,G1426+A!B1427," ")</f>
        <v>24498</v>
      </c>
      <c r="I1427" s="25">
        <f t="shared" si="51"/>
        <v>4612475</v>
      </c>
      <c r="K1427" s="83"/>
      <c r="L1427" s="83">
        <v>109.6</v>
      </c>
      <c r="M1427" s="83">
        <v>1187.0999999999999</v>
      </c>
      <c r="N1427" s="87">
        <f t="shared" si="50"/>
        <v>48049.683872280613</v>
      </c>
      <c r="O1427" s="87">
        <v>48049.683872280613</v>
      </c>
      <c r="P1427" s="83">
        <f t="shared" si="48"/>
        <v>105.93142003757096</v>
      </c>
      <c r="Q1427" s="92">
        <f t="shared" si="49"/>
        <v>513565.4317389467</v>
      </c>
      <c r="R1427" s="99">
        <v>110.130424325302</v>
      </c>
      <c r="S1427" s="99">
        <v>103.410850662293</v>
      </c>
      <c r="T1427" s="99">
        <v>107.908860190182</v>
      </c>
      <c r="U1427" s="99">
        <v>106.501514825423</v>
      </c>
      <c r="V1427" s="99">
        <v>115.41311855862099</v>
      </c>
      <c r="W1427" s="99">
        <v>111.711834571784</v>
      </c>
      <c r="X1427" s="85">
        <f>A!N1427-O1427</f>
        <v>0</v>
      </c>
      <c r="Y1427" s="100"/>
    </row>
    <row r="1428" spans="1:25" ht="12.5" x14ac:dyDescent="0.25">
      <c r="A1428" s="9">
        <v>44646</v>
      </c>
      <c r="B1428" s="1">
        <v>2503</v>
      </c>
      <c r="C1428" s="1">
        <v>432400</v>
      </c>
      <c r="D1428" s="1">
        <v>1918</v>
      </c>
      <c r="E1428" s="1">
        <v>171</v>
      </c>
      <c r="F1428" s="1">
        <v>434489</v>
      </c>
      <c r="G1428" s="25">
        <f>IF(A!B1428&gt;0,G1427+A!B1428," ")</f>
        <v>27001</v>
      </c>
      <c r="I1428" s="25">
        <f t="shared" si="51"/>
        <v>5046964</v>
      </c>
      <c r="K1428" s="83"/>
      <c r="L1428" s="83">
        <v>108.7</v>
      </c>
      <c r="M1428" s="83">
        <v>1295.7</v>
      </c>
      <c r="N1428" s="87">
        <f t="shared" si="50"/>
        <v>47850.457934676138</v>
      </c>
      <c r="O1428" s="87">
        <v>47850.457934676138</v>
      </c>
      <c r="P1428" s="83">
        <f t="shared" si="48"/>
        <v>105.49220202866886</v>
      </c>
      <c r="Q1428" s="92">
        <f t="shared" si="49"/>
        <v>561415.88967362279</v>
      </c>
      <c r="R1428" s="99">
        <v>110.130424325302</v>
      </c>
      <c r="S1428" s="99">
        <v>103.65568298831801</v>
      </c>
      <c r="T1428" s="99">
        <v>108.294301946361</v>
      </c>
      <c r="U1428" s="99">
        <v>106.85177476079799</v>
      </c>
      <c r="V1428" s="99">
        <v>114.48271275546</v>
      </c>
      <c r="W1428" s="99">
        <v>111.30164630174799</v>
      </c>
      <c r="X1428" s="85">
        <f>A!N1428-O1428</f>
        <v>0</v>
      </c>
      <c r="Y1428" s="100"/>
    </row>
    <row r="1429" spans="1:25" ht="12.5" x14ac:dyDescent="0.25">
      <c r="A1429" s="9">
        <v>44653</v>
      </c>
      <c r="B1429" s="1">
        <v>2420</v>
      </c>
      <c r="C1429" s="1">
        <v>431942</v>
      </c>
      <c r="D1429" s="1">
        <v>1693</v>
      </c>
      <c r="E1429" s="1">
        <v>152</v>
      </c>
      <c r="F1429" s="1">
        <v>433787</v>
      </c>
      <c r="G1429" s="25">
        <f>IF(A!B1429&gt;0,G1428+A!B1429," ")</f>
        <v>29421</v>
      </c>
      <c r="I1429" s="25">
        <f t="shared" si="51"/>
        <v>5480751</v>
      </c>
      <c r="K1429" s="83"/>
      <c r="L1429" s="83">
        <v>111.5</v>
      </c>
      <c r="M1429" s="83">
        <v>1407.2</v>
      </c>
      <c r="N1429" s="87">
        <f t="shared" si="50"/>
        <v>47773.146376799777</v>
      </c>
      <c r="O1429" s="87">
        <v>47773.146376799777</v>
      </c>
      <c r="P1429" s="83">
        <f t="shared" si="48"/>
        <v>105.32175921924416</v>
      </c>
      <c r="Q1429" s="92">
        <f t="shared" si="49"/>
        <v>609189.03605042258</v>
      </c>
      <c r="R1429" s="99">
        <v>110.130424325302</v>
      </c>
      <c r="S1429" s="99">
        <v>103.68654546759799</v>
      </c>
      <c r="T1429" s="99">
        <v>108.226299021467</v>
      </c>
      <c r="U1429" s="99">
        <v>106.87754797361799</v>
      </c>
      <c r="V1429" s="99">
        <v>113.740159846651</v>
      </c>
      <c r="W1429" s="99">
        <v>110.773059128097</v>
      </c>
      <c r="X1429" s="85">
        <f>A!N1429-O1429</f>
        <v>0</v>
      </c>
      <c r="Y1429" s="100"/>
    </row>
    <row r="1430" spans="1:25" ht="12.5" x14ac:dyDescent="0.25">
      <c r="A1430" s="9">
        <v>44660</v>
      </c>
      <c r="B1430" s="1">
        <v>2255</v>
      </c>
      <c r="C1430" s="1">
        <v>424925</v>
      </c>
      <c r="D1430" s="1">
        <v>1593</v>
      </c>
      <c r="E1430" s="1">
        <v>167</v>
      </c>
      <c r="F1430" s="1">
        <v>426685</v>
      </c>
      <c r="G1430" s="25">
        <f>IF(A!B1430&gt;0,G1429+A!B1430," ")</f>
        <v>31676</v>
      </c>
      <c r="I1430" s="25">
        <f t="shared" si="51"/>
        <v>5907436</v>
      </c>
      <c r="K1430" s="83"/>
      <c r="L1430" s="83">
        <v>107.8</v>
      </c>
      <c r="M1430" s="83">
        <v>1515</v>
      </c>
      <c r="N1430" s="87">
        <f t="shared" si="50"/>
        <v>46378.956286701294</v>
      </c>
      <c r="O1430" s="87">
        <v>46378.956286701294</v>
      </c>
      <c r="P1430" s="83">
        <f t="shared" si="48"/>
        <v>102.24809620745395</v>
      </c>
      <c r="Q1430" s="92">
        <f t="shared" si="49"/>
        <v>655567.99233712384</v>
      </c>
      <c r="R1430" s="99">
        <v>108.696008265351</v>
      </c>
      <c r="S1430" s="99">
        <v>104.644033141313</v>
      </c>
      <c r="T1430" s="99">
        <v>106.612854251012</v>
      </c>
      <c r="U1430" s="99">
        <v>106.006781312258</v>
      </c>
      <c r="V1430" s="99">
        <v>113.49322272181401</v>
      </c>
      <c r="W1430" s="99">
        <v>110.287502490127</v>
      </c>
      <c r="X1430" s="85">
        <f>A!N1430-O1430</f>
        <v>0</v>
      </c>
      <c r="Y1430" s="100"/>
    </row>
    <row r="1431" spans="1:25" ht="12.5" x14ac:dyDescent="0.25">
      <c r="A1431" s="9">
        <v>44667</v>
      </c>
      <c r="B1431" s="1">
        <v>1744</v>
      </c>
      <c r="C1431" s="1">
        <v>335179</v>
      </c>
      <c r="D1431" s="1">
        <v>1270</v>
      </c>
      <c r="E1431" s="1">
        <v>184</v>
      </c>
      <c r="F1431" s="1">
        <v>336633</v>
      </c>
      <c r="G1431" s="25">
        <f>IF(A!B1431&gt;0,G1430+A!B1431," ")</f>
        <v>33420</v>
      </c>
      <c r="I1431" s="25">
        <f t="shared" si="51"/>
        <v>6244069</v>
      </c>
      <c r="K1431" s="83"/>
      <c r="L1431" s="83">
        <v>84</v>
      </c>
      <c r="M1431" s="83">
        <v>1598.5</v>
      </c>
      <c r="N1431" s="87">
        <f t="shared" si="50"/>
        <v>36590.663350389899</v>
      </c>
      <c r="O1431" s="87">
        <v>36590.663350389907</v>
      </c>
      <c r="P1431" s="83">
        <f t="shared" si="48"/>
        <v>80.66860417076731</v>
      </c>
      <c r="Q1431" s="92">
        <f t="shared" si="49"/>
        <v>692158.65568751376</v>
      </c>
      <c r="R1431" s="99">
        <v>108.696008265351</v>
      </c>
      <c r="S1431" s="99">
        <v>103.897529364115</v>
      </c>
      <c r="T1431" s="99">
        <v>106.078169795283</v>
      </c>
      <c r="U1431" s="99">
        <v>105.198763797669</v>
      </c>
      <c r="V1431" s="99">
        <v>113.114303092475</v>
      </c>
      <c r="W1431" s="99">
        <v>110.379077511712</v>
      </c>
      <c r="X1431" s="85">
        <f>A!N1431-O1431</f>
        <v>0</v>
      </c>
      <c r="Y1431" s="100"/>
    </row>
    <row r="1432" spans="1:25" ht="12.5" x14ac:dyDescent="0.25">
      <c r="A1432" s="9">
        <v>44674</v>
      </c>
      <c r="B1432" s="1">
        <v>2372</v>
      </c>
      <c r="C1432" s="1">
        <v>392484</v>
      </c>
      <c r="D1432" s="1">
        <v>1806</v>
      </c>
      <c r="E1432" s="1">
        <v>129</v>
      </c>
      <c r="F1432" s="1">
        <v>394419</v>
      </c>
      <c r="G1432" s="25">
        <f>IF(A!B1432&gt;0,G1431+A!B1432," ")</f>
        <v>35792</v>
      </c>
      <c r="I1432" s="25">
        <f t="shared" si="51"/>
        <v>6638488</v>
      </c>
      <c r="K1432" s="83"/>
      <c r="L1432" s="83">
        <v>98.7</v>
      </c>
      <c r="M1432" s="83">
        <v>1697.3</v>
      </c>
      <c r="N1432" s="87">
        <f t="shared" si="50"/>
        <v>42871.770884011472</v>
      </c>
      <c r="O1432" s="87">
        <v>42871.770884011479</v>
      </c>
      <c r="P1432" s="83">
        <f t="shared" si="48"/>
        <v>94.516075929661881</v>
      </c>
      <c r="Q1432" s="92">
        <f t="shared" si="49"/>
        <v>735030.42657152528</v>
      </c>
      <c r="R1432" s="99">
        <v>108.696008265351</v>
      </c>
      <c r="S1432" s="99">
        <v>104.849909817057</v>
      </c>
      <c r="T1432" s="99">
        <v>107.79536398757701</v>
      </c>
      <c r="U1432" s="99">
        <v>106.936531361353</v>
      </c>
      <c r="V1432" s="99">
        <v>112.12496455605</v>
      </c>
      <c r="W1432" s="99">
        <v>109.673679513411</v>
      </c>
      <c r="X1432" s="85">
        <f>A!N1432-O1432</f>
        <v>0</v>
      </c>
      <c r="Y1432" s="100"/>
    </row>
    <row r="1433" spans="1:25" ht="12.5" x14ac:dyDescent="0.25">
      <c r="A1433" s="9">
        <v>44681</v>
      </c>
      <c r="B1433" s="1">
        <v>2490</v>
      </c>
      <c r="C1433" s="1">
        <v>412941</v>
      </c>
      <c r="D1433" s="1">
        <v>1913</v>
      </c>
      <c r="E1433" s="1">
        <v>158</v>
      </c>
      <c r="F1433" s="1">
        <v>415012</v>
      </c>
      <c r="G1433" s="25">
        <f>IF(A!B1433&gt;0,G1432+A!B1433," ")</f>
        <v>38282</v>
      </c>
      <c r="I1433" s="25">
        <f t="shared" si="51"/>
        <v>7053500</v>
      </c>
      <c r="K1433" s="83"/>
      <c r="L1433" s="83">
        <v>99.2</v>
      </c>
      <c r="M1433" s="83">
        <v>1796.5</v>
      </c>
      <c r="N1433" s="87">
        <f t="shared" si="50"/>
        <v>45110.14778221985</v>
      </c>
      <c r="O1433" s="87">
        <v>45110.14778221985</v>
      </c>
      <c r="P1433" s="83">
        <f t="shared" ref="P1433:P1496" si="52">(O1433*2204.62262185)/1000000</f>
        <v>99.4508522756785</v>
      </c>
      <c r="Q1433" s="92">
        <f t="shared" si="49"/>
        <v>780140.57435374509</v>
      </c>
      <c r="R1433" s="99">
        <v>108.696008265351</v>
      </c>
      <c r="S1433" s="99">
        <v>104.717095552275</v>
      </c>
      <c r="T1433" s="99">
        <v>107.65724496163</v>
      </c>
      <c r="U1433" s="99">
        <v>106.736887226249</v>
      </c>
      <c r="V1433" s="99">
        <v>112.354327932092</v>
      </c>
      <c r="W1433" s="99">
        <v>109.92287210972199</v>
      </c>
      <c r="X1433" s="85">
        <f>A!N1433-O1433</f>
        <v>0</v>
      </c>
      <c r="Y1433" s="100"/>
    </row>
    <row r="1434" spans="1:25" ht="12.5" x14ac:dyDescent="0.25">
      <c r="A1434" s="9">
        <v>44688</v>
      </c>
      <c r="B1434" s="1">
        <v>2159</v>
      </c>
      <c r="C1434" s="1">
        <v>423764</v>
      </c>
      <c r="D1434" s="1">
        <v>1636</v>
      </c>
      <c r="E1434" s="1">
        <v>153</v>
      </c>
      <c r="F1434" s="1">
        <v>425553</v>
      </c>
      <c r="G1434" s="25">
        <f>IF(A!B1434&gt;0,G1433+A!B1434," ")</f>
        <v>40441</v>
      </c>
      <c r="I1434" s="25">
        <f t="shared" si="51"/>
        <v>7479053</v>
      </c>
      <c r="K1434" s="83"/>
      <c r="L1434" s="83">
        <v>106.8</v>
      </c>
      <c r="M1434" s="83">
        <v>1903.3</v>
      </c>
      <c r="N1434" s="87">
        <f t="shared" si="50"/>
        <v>46248.550490324778</v>
      </c>
      <c r="O1434" s="87">
        <v>46248.550490324778</v>
      </c>
      <c r="P1434" s="83">
        <f t="shared" si="52"/>
        <v>101.96060063874192</v>
      </c>
      <c r="Q1434" s="92">
        <f t="shared" si="49"/>
        <v>826389.12484406983</v>
      </c>
      <c r="R1434" s="99">
        <v>108.67870862225099</v>
      </c>
      <c r="S1434" s="99">
        <v>105.314644336957</v>
      </c>
      <c r="T1434" s="99">
        <v>108.606719620058</v>
      </c>
      <c r="U1434" s="99">
        <v>107.6112479948</v>
      </c>
      <c r="V1434" s="99">
        <v>112.304247462723</v>
      </c>
      <c r="W1434" s="99">
        <v>110.20061190968001</v>
      </c>
      <c r="X1434" s="85">
        <f>A!N1434-O1434</f>
        <v>0</v>
      </c>
      <c r="Y1434" s="100"/>
    </row>
    <row r="1435" spans="1:25" ht="12.5" x14ac:dyDescent="0.25">
      <c r="A1435" s="9">
        <v>44695</v>
      </c>
      <c r="B1435" s="1">
        <v>2256</v>
      </c>
      <c r="C1435" s="1">
        <v>406281</v>
      </c>
      <c r="D1435" s="1">
        <v>1736</v>
      </c>
      <c r="E1435" s="1">
        <v>164</v>
      </c>
      <c r="F1435" s="1">
        <v>408181</v>
      </c>
      <c r="G1435" s="25">
        <f>IF(A!B1435&gt;0,G1434+A!B1435," ")</f>
        <v>42697</v>
      </c>
      <c r="I1435" s="25">
        <f t="shared" si="51"/>
        <v>7887234</v>
      </c>
      <c r="K1435" s="83"/>
      <c r="L1435" s="83">
        <v>103.1</v>
      </c>
      <c r="M1435" s="83">
        <v>2006.4</v>
      </c>
      <c r="N1435" s="87">
        <f t="shared" si="50"/>
        <v>44360.583964139034</v>
      </c>
      <c r="O1435" s="87">
        <v>44360.583964139027</v>
      </c>
      <c r="P1435" s="83">
        <f t="shared" si="52"/>
        <v>97.798346925817256</v>
      </c>
      <c r="Q1435" s="92">
        <f t="shared" si="49"/>
        <v>870749.70880820882</v>
      </c>
      <c r="R1435" s="99">
        <v>108.67870862225099</v>
      </c>
      <c r="S1435" s="99">
        <v>104.667836568289</v>
      </c>
      <c r="T1435" s="99">
        <v>107.08601305321299</v>
      </c>
      <c r="U1435" s="99">
        <v>106.337928614123</v>
      </c>
      <c r="V1435" s="99">
        <v>111.952537419183</v>
      </c>
      <c r="W1435" s="99">
        <v>109.444126502703</v>
      </c>
      <c r="X1435" s="85">
        <f>A!N1435-O1435</f>
        <v>0</v>
      </c>
      <c r="Y1435" s="100"/>
    </row>
    <row r="1436" spans="1:25" ht="12.5" x14ac:dyDescent="0.25">
      <c r="A1436" s="9">
        <v>44702</v>
      </c>
      <c r="B1436" s="1">
        <v>2737</v>
      </c>
      <c r="C1436" s="1">
        <v>404976</v>
      </c>
      <c r="D1436" s="1">
        <v>1899</v>
      </c>
      <c r="E1436" s="1">
        <v>202</v>
      </c>
      <c r="F1436" s="1">
        <v>407077</v>
      </c>
      <c r="G1436" s="25">
        <f>IF(A!B1436&gt;0,G1435+A!B1436," ")</f>
        <v>45434</v>
      </c>
      <c r="I1436" s="25">
        <f t="shared" si="51"/>
        <v>8294311</v>
      </c>
      <c r="K1436" s="83"/>
      <c r="L1436" s="83">
        <v>99</v>
      </c>
      <c r="M1436" s="83">
        <v>2105.4</v>
      </c>
      <c r="N1436" s="87">
        <f t="shared" si="50"/>
        <v>44240.602669820066</v>
      </c>
      <c r="O1436" s="87">
        <v>44240.602669820073</v>
      </c>
      <c r="P1436" s="83">
        <f t="shared" si="52"/>
        <v>97.533833450162845</v>
      </c>
      <c r="Q1436" s="92">
        <f t="shared" si="49"/>
        <v>914990.31147802889</v>
      </c>
      <c r="R1436" s="99">
        <v>108.67870862225099</v>
      </c>
      <c r="S1436" s="99">
        <v>104.380135187196</v>
      </c>
      <c r="T1436" s="99">
        <v>106.249054078402</v>
      </c>
      <c r="U1436" s="99">
        <v>105.634479065295</v>
      </c>
      <c r="V1436" s="99">
        <v>111.437352732009</v>
      </c>
      <c r="W1436" s="99">
        <v>108.96184751287799</v>
      </c>
      <c r="X1436" s="85">
        <f>A!N1436-O1436</f>
        <v>0</v>
      </c>
      <c r="Y1436" s="100"/>
    </row>
    <row r="1437" spans="1:25" ht="12.5" x14ac:dyDescent="0.25">
      <c r="A1437" s="9">
        <v>44709</v>
      </c>
      <c r="B1437" s="1">
        <v>2043</v>
      </c>
      <c r="C1437" s="1">
        <v>339438</v>
      </c>
      <c r="D1437" s="1">
        <v>1604</v>
      </c>
      <c r="E1437" s="1">
        <v>100</v>
      </c>
      <c r="F1437" s="1">
        <v>341142</v>
      </c>
      <c r="G1437" s="25">
        <f>IF(A!B1437&gt;0,G1436+A!B1437," ")</f>
        <v>47477</v>
      </c>
      <c r="I1437" s="25">
        <f t="shared" si="51"/>
        <v>8635453</v>
      </c>
      <c r="K1437" s="83"/>
      <c r="L1437" s="83">
        <v>87.8</v>
      </c>
      <c r="M1437" s="83">
        <v>2192.9</v>
      </c>
      <c r="N1437" s="87">
        <f t="shared" si="50"/>
        <v>37074.872016811947</v>
      </c>
      <c r="O1437" s="87">
        <v>37074.872016811954</v>
      </c>
      <c r="P1437" s="83">
        <f t="shared" si="52"/>
        <v>81.736101550457164</v>
      </c>
      <c r="Q1437" s="92">
        <f t="shared" si="49"/>
        <v>952065.18349484087</v>
      </c>
      <c r="R1437" s="99">
        <v>108.67870862225099</v>
      </c>
      <c r="S1437" s="99">
        <v>102.738935214881</v>
      </c>
      <c r="T1437" s="99">
        <v>105.41432345987999</v>
      </c>
      <c r="U1437" s="99">
        <v>104.64354494875199</v>
      </c>
      <c r="V1437" s="99">
        <v>113.81697033619</v>
      </c>
      <c r="W1437" s="99">
        <v>109.742626237754</v>
      </c>
      <c r="X1437" s="85">
        <f>A!N1437-O1437</f>
        <v>0</v>
      </c>
      <c r="Y1437" s="100"/>
    </row>
    <row r="1438" spans="1:25" ht="12.5" x14ac:dyDescent="0.25">
      <c r="A1438" s="9">
        <v>44716</v>
      </c>
      <c r="B1438" s="1">
        <v>2671</v>
      </c>
      <c r="C1438" s="1">
        <v>411949</v>
      </c>
      <c r="D1438" s="1">
        <v>1798</v>
      </c>
      <c r="E1438" s="1">
        <v>268</v>
      </c>
      <c r="F1438" s="1">
        <v>414015</v>
      </c>
      <c r="G1438" s="25">
        <f>IF(A!B1438&gt;0,G1437+A!B1438," ")</f>
        <v>50148</v>
      </c>
      <c r="I1438" s="25">
        <f t="shared" si="51"/>
        <v>9049468</v>
      </c>
      <c r="K1438" s="83"/>
      <c r="L1438" s="83">
        <v>100</v>
      </c>
      <c r="M1438" s="83">
        <v>2292.9</v>
      </c>
      <c r="N1438" s="87">
        <f t="shared" si="50"/>
        <v>44455.219800392435</v>
      </c>
      <c r="O1438" s="87">
        <v>44455.219800392442</v>
      </c>
      <c r="P1438" s="83">
        <f t="shared" si="52"/>
        <v>98.006983231259227</v>
      </c>
      <c r="Q1438" s="92">
        <f t="shared" si="49"/>
        <v>996520.40329523326</v>
      </c>
      <c r="R1438" s="99">
        <v>107.37586754197901</v>
      </c>
      <c r="S1438" s="99">
        <v>104.858545398763</v>
      </c>
      <c r="T1438" s="99">
        <v>105.45416461111699</v>
      </c>
      <c r="U1438" s="99">
        <v>105.26249739466201</v>
      </c>
      <c r="V1438" s="99">
        <v>110.47038157593801</v>
      </c>
      <c r="W1438" s="99">
        <v>108.17700807941701</v>
      </c>
      <c r="X1438" s="85">
        <f>A!N1438-O1438</f>
        <v>0</v>
      </c>
      <c r="Y1438" s="100"/>
    </row>
    <row r="1439" spans="1:25" ht="12.5" x14ac:dyDescent="0.25">
      <c r="A1439" s="9">
        <v>44723</v>
      </c>
      <c r="B1439" s="1">
        <v>2554</v>
      </c>
      <c r="C1439" s="1">
        <v>404081</v>
      </c>
      <c r="D1439" s="1">
        <v>1825</v>
      </c>
      <c r="E1439" s="1">
        <v>263</v>
      </c>
      <c r="F1439" s="1">
        <v>406169</v>
      </c>
      <c r="G1439" s="25">
        <f>IF(A!B1439&gt;0,G1438+A!B1439," ")</f>
        <v>52702</v>
      </c>
      <c r="I1439" s="25">
        <f t="shared" si="51"/>
        <v>9455637</v>
      </c>
      <c r="K1439" s="83"/>
      <c r="L1439" s="83">
        <v>94.9</v>
      </c>
      <c r="M1439" s="83">
        <v>2387.8000000000002</v>
      </c>
      <c r="N1439" s="87">
        <f t="shared" si="50"/>
        <v>43612.74874365807</v>
      </c>
      <c r="O1439" s="87">
        <v>43612.74874365807</v>
      </c>
      <c r="P1439" s="83">
        <f t="shared" si="52"/>
        <v>96.149652481328758</v>
      </c>
      <c r="Q1439" s="92">
        <f t="shared" si="49"/>
        <v>1040133.1520388913</v>
      </c>
      <c r="R1439" s="99">
        <v>107.37586754197901</v>
      </c>
      <c r="S1439" s="99">
        <v>104.569671914856</v>
      </c>
      <c r="T1439" s="99">
        <v>104.656761293879</v>
      </c>
      <c r="U1439" s="99">
        <v>104.62872498272699</v>
      </c>
      <c r="V1439" s="99">
        <v>108.990361120427</v>
      </c>
      <c r="W1439" s="99">
        <v>107.09418247084299</v>
      </c>
      <c r="X1439" s="85">
        <f>A!N1439-O1439</f>
        <v>0</v>
      </c>
      <c r="Y1439" s="100"/>
    </row>
    <row r="1440" spans="1:25" ht="12.5" x14ac:dyDescent="0.25">
      <c r="A1440" s="9">
        <v>44730</v>
      </c>
      <c r="B1440" s="1">
        <v>2473</v>
      </c>
      <c r="C1440" s="1">
        <v>400357</v>
      </c>
      <c r="D1440" s="1">
        <v>1695</v>
      </c>
      <c r="E1440" s="1">
        <v>198</v>
      </c>
      <c r="F1440" s="1">
        <v>402250</v>
      </c>
      <c r="G1440" s="25">
        <f>IF(A!B1440&gt;0,G1439+A!B1440," ")</f>
        <v>55175</v>
      </c>
      <c r="I1440" s="25">
        <f t="shared" si="51"/>
        <v>9857887</v>
      </c>
      <c r="K1440" s="83"/>
      <c r="L1440" s="83">
        <v>98</v>
      </c>
      <c r="M1440" s="83">
        <v>2485.8000000000002</v>
      </c>
      <c r="N1440" s="87">
        <f t="shared" si="50"/>
        <v>43191.942718761056</v>
      </c>
      <c r="O1440" s="87">
        <v>43191.942718761056</v>
      </c>
      <c r="P1440" s="83">
        <f t="shared" si="52"/>
        <v>95.221933999430021</v>
      </c>
      <c r="Q1440" s="92">
        <f t="shared" si="49"/>
        <v>1083325.0947576524</v>
      </c>
      <c r="R1440" s="99">
        <v>107.37586754197901</v>
      </c>
      <c r="S1440" s="99">
        <v>105.648958315112</v>
      </c>
      <c r="T1440" s="99">
        <v>104.725807671938</v>
      </c>
      <c r="U1440" s="99">
        <v>105.025454235748</v>
      </c>
      <c r="V1440" s="99">
        <v>108.883505063459</v>
      </c>
      <c r="W1440" s="99">
        <v>107.194307022996</v>
      </c>
      <c r="X1440" s="85">
        <f>A!N1440-O1440</f>
        <v>0</v>
      </c>
      <c r="Y1440" s="100"/>
    </row>
    <row r="1441" spans="1:29" ht="12.5" x14ac:dyDescent="0.25">
      <c r="A1441" s="9">
        <v>44737</v>
      </c>
      <c r="B1441" s="1">
        <v>2567</v>
      </c>
      <c r="C1441" s="1">
        <v>375477</v>
      </c>
      <c r="D1441" s="1">
        <v>1893</v>
      </c>
      <c r="E1441" s="1">
        <v>212</v>
      </c>
      <c r="F1441" s="1">
        <v>377582</v>
      </c>
      <c r="G1441" s="25">
        <f>IF(A!B1441&gt;0,G1440+A!B1441," ")</f>
        <v>57742</v>
      </c>
      <c r="I1441" s="25">
        <f t="shared" si="51"/>
        <v>10235469</v>
      </c>
      <c r="K1441" s="83"/>
      <c r="L1441" s="83">
        <v>91.5</v>
      </c>
      <c r="M1441" s="83">
        <v>2577.3000000000002</v>
      </c>
      <c r="N1441" s="87">
        <f t="shared" si="50"/>
        <v>40543.194818235519</v>
      </c>
      <c r="O1441" s="87">
        <v>40543.194818235519</v>
      </c>
      <c r="P1441" s="83">
        <f t="shared" si="52"/>
        <v>89.382444458353731</v>
      </c>
      <c r="Q1441" s="92">
        <f t="shared" si="49"/>
        <v>1123868.2895758878</v>
      </c>
      <c r="R1441" s="99">
        <v>107.37586754197901</v>
      </c>
      <c r="S1441" s="99">
        <v>103.377993998994</v>
      </c>
      <c r="T1441" s="99">
        <v>103.990618710367</v>
      </c>
      <c r="U1441" s="99">
        <v>103.79038457177801</v>
      </c>
      <c r="V1441" s="99">
        <v>107.99290677907101</v>
      </c>
      <c r="W1441" s="99">
        <v>106.02951411878701</v>
      </c>
      <c r="X1441" s="85">
        <f>A!N1441-O1441</f>
        <v>0</v>
      </c>
      <c r="Y1441" s="100"/>
    </row>
    <row r="1442" spans="1:29" ht="12.5" x14ac:dyDescent="0.25">
      <c r="A1442" s="9">
        <v>44744</v>
      </c>
      <c r="B1442" s="1">
        <v>2291</v>
      </c>
      <c r="C1442" s="1">
        <v>323357</v>
      </c>
      <c r="D1442" s="1">
        <v>1606</v>
      </c>
      <c r="E1442" s="1">
        <v>188</v>
      </c>
      <c r="F1442" s="1">
        <v>325151</v>
      </c>
      <c r="G1442" s="25">
        <f>IF(A!B1442&gt;0,G1441+A!B1442," ")</f>
        <v>60033</v>
      </c>
      <c r="I1442" s="25">
        <f t="shared" si="51"/>
        <v>10560620</v>
      </c>
      <c r="K1442" s="83"/>
      <c r="L1442" s="83">
        <v>79.599999999999994</v>
      </c>
      <c r="M1442" s="83">
        <v>2656.9</v>
      </c>
      <c r="N1442" s="87">
        <f t="shared" si="50"/>
        <v>34913.370707142014</v>
      </c>
      <c r="O1442" s="87">
        <v>34913.370707142021</v>
      </c>
      <c r="P1442" s="83">
        <f t="shared" si="52"/>
        <v>76.97080686600043</v>
      </c>
      <c r="Q1442" s="92">
        <f t="shared" si="49"/>
        <v>1158781.6602830298</v>
      </c>
      <c r="R1442" s="99">
        <v>107.37586754197901</v>
      </c>
      <c r="S1442" s="99">
        <v>102.691604036934</v>
      </c>
      <c r="T1442" s="99">
        <v>102.635284190836</v>
      </c>
      <c r="U1442" s="99">
        <v>102.653380434258</v>
      </c>
      <c r="V1442" s="99">
        <v>108.549052792791</v>
      </c>
      <c r="W1442" s="99">
        <v>105.921039763064</v>
      </c>
      <c r="X1442" s="85">
        <f>A!N1442-O1442</f>
        <v>0</v>
      </c>
      <c r="Y1442" s="100"/>
    </row>
    <row r="1443" spans="1:29" ht="12.5" x14ac:dyDescent="0.25">
      <c r="A1443" s="9">
        <v>44751</v>
      </c>
      <c r="B1443" s="1">
        <v>2529</v>
      </c>
      <c r="C1443" s="1">
        <v>398967</v>
      </c>
      <c r="D1443" s="1">
        <v>1824</v>
      </c>
      <c r="E1443" s="1">
        <v>172</v>
      </c>
      <c r="F1443" s="1">
        <v>400963</v>
      </c>
      <c r="G1443" s="25">
        <f>IF(A!B1443&gt;0,G1442+A!B1443," ")</f>
        <v>62562</v>
      </c>
      <c r="I1443" s="25">
        <f t="shared" si="51"/>
        <v>10961583</v>
      </c>
      <c r="K1443" s="83"/>
      <c r="L1443" s="83">
        <v>96.9</v>
      </c>
      <c r="M1443" s="83">
        <v>2753.8</v>
      </c>
      <c r="N1443" s="87">
        <f t="shared" si="50"/>
        <v>42052.869623433638</v>
      </c>
      <c r="O1443" s="87">
        <v>42052.869623433631</v>
      </c>
      <c r="P1443" s="83">
        <f t="shared" si="52"/>
        <v>92.71070768553048</v>
      </c>
      <c r="Q1443" s="92">
        <f t="shared" si="49"/>
        <v>1200834.5299064633</v>
      </c>
      <c r="R1443" s="99">
        <v>104.879676238041</v>
      </c>
      <c r="S1443" s="99">
        <v>103.425246630541</v>
      </c>
      <c r="T1443" s="99">
        <v>103.136107610401</v>
      </c>
      <c r="U1443" s="99">
        <v>103.231662447839</v>
      </c>
      <c r="V1443" s="99">
        <v>108.342324383446</v>
      </c>
      <c r="W1443" s="99">
        <v>106.121734424373</v>
      </c>
      <c r="X1443" s="85">
        <f>A!N1443-O1443</f>
        <v>0</v>
      </c>
      <c r="Y1443" s="100"/>
    </row>
    <row r="1444" spans="1:29" ht="12.5" x14ac:dyDescent="0.25">
      <c r="A1444" s="9">
        <v>44758</v>
      </c>
      <c r="B1444" s="1">
        <v>2577</v>
      </c>
      <c r="C1444" s="1">
        <v>402736</v>
      </c>
      <c r="D1444" s="1">
        <v>1830</v>
      </c>
      <c r="E1444" s="1">
        <v>205</v>
      </c>
      <c r="F1444" s="1">
        <v>404771</v>
      </c>
      <c r="G1444" s="25">
        <f>IF(A!B1444&gt;0,G1443+A!B1444," ")</f>
        <v>65139</v>
      </c>
      <c r="I1444" s="25">
        <f t="shared" si="51"/>
        <v>11366354</v>
      </c>
      <c r="K1444" s="83"/>
      <c r="L1444" s="83">
        <v>98.8</v>
      </c>
      <c r="M1444" s="83">
        <v>2852.5</v>
      </c>
      <c r="N1444" s="87">
        <f t="shared" si="50"/>
        <v>42452.251430548095</v>
      </c>
      <c r="O1444" s="87">
        <v>42452.251430548095</v>
      </c>
      <c r="P1444" s="83">
        <f t="shared" si="52"/>
        <v>93.591193852250356</v>
      </c>
      <c r="Q1444" s="92">
        <f t="shared" si="49"/>
        <v>1243286.7813370114</v>
      </c>
      <c r="R1444" s="99">
        <v>104.879676238041</v>
      </c>
      <c r="S1444" s="99">
        <v>104.431563175134</v>
      </c>
      <c r="T1444" s="99">
        <v>103.25486489299</v>
      </c>
      <c r="U1444" s="99">
        <v>103.645907638149</v>
      </c>
      <c r="V1444" s="99">
        <v>108.33066159899001</v>
      </c>
      <c r="W1444" s="99">
        <v>106.331720898977</v>
      </c>
      <c r="X1444" s="85">
        <f>A!N1444-O1444</f>
        <v>0</v>
      </c>
      <c r="Y1444" s="100"/>
    </row>
    <row r="1445" spans="1:29" ht="12.5" x14ac:dyDescent="0.25">
      <c r="A1445" s="9">
        <v>44765</v>
      </c>
      <c r="B1445" s="1">
        <v>2507</v>
      </c>
      <c r="C1445" s="1">
        <v>382823</v>
      </c>
      <c r="D1445" s="1">
        <v>1768</v>
      </c>
      <c r="E1445" s="1">
        <v>225</v>
      </c>
      <c r="F1445" s="1">
        <v>384816</v>
      </c>
      <c r="G1445" s="25">
        <f>IF(A!B1445&gt;0,G1444+A!B1445," ")</f>
        <v>67646</v>
      </c>
      <c r="I1445" s="25">
        <f t="shared" si="51"/>
        <v>11751170</v>
      </c>
      <c r="K1445" s="83"/>
      <c r="L1445" s="83">
        <v>92.9</v>
      </c>
      <c r="M1445" s="83">
        <v>2945.4</v>
      </c>
      <c r="N1445" s="87">
        <f t="shared" si="50"/>
        <v>40359.37749121798</v>
      </c>
      <c r="O1445" s="87">
        <v>40359.377491217987</v>
      </c>
      <c r="P1445" s="83">
        <f t="shared" si="52"/>
        <v>88.977196620922882</v>
      </c>
      <c r="Q1445" s="92">
        <f t="shared" si="49"/>
        <v>1283646.1588282294</v>
      </c>
      <c r="R1445" s="99">
        <v>104.879676238041</v>
      </c>
      <c r="S1445" s="99">
        <v>103.003486574889</v>
      </c>
      <c r="T1445" s="99">
        <v>101.89896825844301</v>
      </c>
      <c r="U1445" s="99">
        <v>102.278186395498</v>
      </c>
      <c r="V1445" s="99">
        <v>107.358587128286</v>
      </c>
      <c r="W1445" s="99">
        <v>105.218992973265</v>
      </c>
      <c r="X1445" s="85">
        <f>A!N1445-O1445</f>
        <v>0</v>
      </c>
      <c r="Y1445" s="100"/>
    </row>
    <row r="1446" spans="1:29" ht="12.5" x14ac:dyDescent="0.25">
      <c r="A1446" s="9">
        <v>44772</v>
      </c>
      <c r="B1446" s="1">
        <v>2436</v>
      </c>
      <c r="C1446" s="1">
        <v>381318</v>
      </c>
      <c r="D1446" s="1">
        <v>1715</v>
      </c>
      <c r="E1446" s="1">
        <v>201</v>
      </c>
      <c r="F1446" s="1">
        <v>383234</v>
      </c>
      <c r="G1446" s="25">
        <f>IF(A!B1446&gt;0,G1445+A!B1446," ")</f>
        <v>70082</v>
      </c>
      <c r="I1446" s="25">
        <f t="shared" si="51"/>
        <v>12134404</v>
      </c>
      <c r="K1446" s="83"/>
      <c r="L1446" s="83">
        <v>92.1</v>
      </c>
      <c r="M1446" s="83">
        <v>3037.5</v>
      </c>
      <c r="N1446" s="87">
        <f t="shared" si="50"/>
        <v>40193.4578434094</v>
      </c>
      <c r="O1446" s="87">
        <v>40193.457843409407</v>
      </c>
      <c r="P1446" s="83">
        <f t="shared" si="52"/>
        <v>88.611406411954704</v>
      </c>
      <c r="Q1446" s="92">
        <f t="shared" si="49"/>
        <v>1323839.6166716388</v>
      </c>
      <c r="R1446" s="99">
        <v>104.879676238041</v>
      </c>
      <c r="S1446" s="99">
        <v>102.344612452579</v>
      </c>
      <c r="T1446" s="99">
        <v>101.76596584287</v>
      </c>
      <c r="U1446" s="99">
        <v>101.961509484403</v>
      </c>
      <c r="V1446" s="99">
        <v>105.433806849365</v>
      </c>
      <c r="W1446" s="99">
        <v>103.942572944989</v>
      </c>
      <c r="X1446" s="85">
        <f>A!N1446-O1446</f>
        <v>0</v>
      </c>
      <c r="Y1446" s="100"/>
    </row>
    <row r="1447" spans="1:29" ht="12.5" x14ac:dyDescent="0.25">
      <c r="A1447" s="9">
        <v>44779</v>
      </c>
      <c r="B1447" s="1">
        <v>1819</v>
      </c>
      <c r="C1447" s="1">
        <v>351266</v>
      </c>
      <c r="D1447" s="1">
        <v>1146</v>
      </c>
      <c r="E1447" s="1">
        <v>190</v>
      </c>
      <c r="F1447" s="1">
        <v>352602</v>
      </c>
      <c r="G1447" s="25">
        <f>IF(A!B1447&gt;0,G1446+A!B1447," ")</f>
        <v>71901</v>
      </c>
      <c r="I1447" s="25">
        <f t="shared" si="51"/>
        <v>12487006</v>
      </c>
      <c r="K1447" s="83"/>
      <c r="L1447" s="83">
        <v>87.3</v>
      </c>
      <c r="M1447" s="83">
        <v>3124.8</v>
      </c>
      <c r="N1447" s="87">
        <f t="shared" si="50"/>
        <v>37198.115616574316</v>
      </c>
      <c r="O1447" s="87">
        <v>37198.115616574316</v>
      </c>
      <c r="P1447" s="83">
        <f t="shared" si="52"/>
        <v>82.007807178491504</v>
      </c>
      <c r="Q1447" s="92">
        <f t="shared" si="49"/>
        <v>1361037.7322882132</v>
      </c>
      <c r="R1447" s="99">
        <v>105.496042610576</v>
      </c>
      <c r="S1447" s="99">
        <v>101.4633939077</v>
      </c>
      <c r="T1447" s="99">
        <v>102.21905442265199</v>
      </c>
      <c r="U1447" s="99">
        <v>101.993388859969</v>
      </c>
      <c r="V1447" s="99">
        <v>106.494972903952</v>
      </c>
      <c r="W1447" s="99">
        <v>104.532977691562</v>
      </c>
      <c r="X1447" s="85">
        <f>A!N1447-O1447</f>
        <v>0</v>
      </c>
      <c r="Y1447" s="100"/>
    </row>
    <row r="1448" spans="1:29" ht="12.5" x14ac:dyDescent="0.25">
      <c r="A1448" s="9">
        <v>44786</v>
      </c>
      <c r="B1448" s="1">
        <v>2702</v>
      </c>
      <c r="C1448" s="1">
        <v>398753</v>
      </c>
      <c r="D1448" s="1">
        <v>1979</v>
      </c>
      <c r="E1448" s="1">
        <v>139</v>
      </c>
      <c r="F1448" s="1">
        <v>400871</v>
      </c>
      <c r="G1448" s="25">
        <f>IF(A!B1448&gt;0,G1447+A!B1448," ")</f>
        <v>74603</v>
      </c>
      <c r="I1448" s="25">
        <f t="shared" si="51"/>
        <v>12887877</v>
      </c>
      <c r="K1448" s="83"/>
      <c r="L1448" s="83">
        <v>94.9</v>
      </c>
      <c r="M1448" s="83">
        <v>3219.7</v>
      </c>
      <c r="N1448" s="87">
        <f t="shared" si="50"/>
        <v>42290.304097344211</v>
      </c>
      <c r="O1448" s="87">
        <v>42290.304097344211</v>
      </c>
      <c r="P1448" s="83">
        <f t="shared" si="52"/>
        <v>93.23416109792079</v>
      </c>
      <c r="Q1448" s="92">
        <f t="shared" si="49"/>
        <v>1403328.0363855574</v>
      </c>
      <c r="R1448" s="99">
        <v>105.496042610576</v>
      </c>
      <c r="S1448" s="99">
        <v>102.59759701307701</v>
      </c>
      <c r="T1448" s="99">
        <v>101.619609931984</v>
      </c>
      <c r="U1448" s="99">
        <v>101.929165523151</v>
      </c>
      <c r="V1448" s="99">
        <v>107.399517829513</v>
      </c>
      <c r="W1448" s="99">
        <v>104.96309037071801</v>
      </c>
      <c r="X1448" s="85">
        <f>A!N1448-O1448</f>
        <v>0</v>
      </c>
      <c r="Y1448" s="100"/>
    </row>
    <row r="1449" spans="1:29" ht="12.5" x14ac:dyDescent="0.25">
      <c r="A1449" s="9">
        <v>44793</v>
      </c>
      <c r="B1449" s="1">
        <v>2390</v>
      </c>
      <c r="C1449" s="1">
        <v>382491</v>
      </c>
      <c r="D1449" s="1">
        <v>1633</v>
      </c>
      <c r="E1449" s="1">
        <v>136</v>
      </c>
      <c r="F1449" s="1">
        <v>384260</v>
      </c>
      <c r="G1449" s="25">
        <f>IF(A!B1449&gt;0,G1448+A!B1449," ")</f>
        <v>76993</v>
      </c>
      <c r="I1449" s="25">
        <f t="shared" si="51"/>
        <v>13272137</v>
      </c>
      <c r="K1449" s="83"/>
      <c r="L1449" s="83">
        <v>94.2</v>
      </c>
      <c r="M1449" s="83">
        <v>3313.9</v>
      </c>
      <c r="N1449" s="87">
        <f t="shared" si="50"/>
        <v>40537.90933353993</v>
      </c>
      <c r="O1449" s="87">
        <v>40537.90933353993</v>
      </c>
      <c r="P1449" s="83">
        <f t="shared" si="52"/>
        <v>89.370791959226381</v>
      </c>
      <c r="Q1449" s="92">
        <f t="shared" si="49"/>
        <v>1443865.9457190973</v>
      </c>
      <c r="R1449" s="99">
        <v>105.496042610576</v>
      </c>
      <c r="S1449" s="99">
        <v>101.753546353346</v>
      </c>
      <c r="T1449" s="99">
        <v>101.79835945043401</v>
      </c>
      <c r="U1449" s="99">
        <v>101.78353020667301</v>
      </c>
      <c r="V1449" s="99">
        <v>106.945661805984</v>
      </c>
      <c r="W1449" s="99">
        <v>104.679071462031</v>
      </c>
      <c r="X1449" s="85">
        <f>A!N1449-O1449</f>
        <v>0</v>
      </c>
      <c r="Y1449" s="100"/>
    </row>
    <row r="1450" spans="1:29" ht="12.5" x14ac:dyDescent="0.25">
      <c r="A1450" s="9">
        <v>44800</v>
      </c>
      <c r="B1450" s="1">
        <v>2206</v>
      </c>
      <c r="C1450" s="1">
        <v>402281</v>
      </c>
      <c r="D1450" s="1">
        <v>1357</v>
      </c>
      <c r="E1450" s="1">
        <v>204</v>
      </c>
      <c r="F1450" s="1">
        <v>403842</v>
      </c>
      <c r="G1450" s="25">
        <f>IF(A!B1450&gt;0,G1449+A!B1450," ")</f>
        <v>79199</v>
      </c>
      <c r="I1450" s="25">
        <f t="shared" si="51"/>
        <v>13675979</v>
      </c>
      <c r="K1450" s="83"/>
      <c r="L1450" s="83">
        <v>96.8</v>
      </c>
      <c r="M1450" s="83">
        <v>3410.7</v>
      </c>
      <c r="N1450" s="87">
        <f t="shared" si="50"/>
        <v>42603.732839940232</v>
      </c>
      <c r="O1450" s="87">
        <v>42603.732839940232</v>
      </c>
      <c r="P1450" s="83">
        <f t="shared" si="52"/>
        <v>93.925153194185981</v>
      </c>
      <c r="Q1450" s="92">
        <f t="shared" si="49"/>
        <v>1486469.6785590374</v>
      </c>
      <c r="R1450" s="99">
        <v>105.496042610576</v>
      </c>
      <c r="S1450" s="99">
        <v>100.702583103588</v>
      </c>
      <c r="T1450" s="99">
        <v>102.596061586063</v>
      </c>
      <c r="U1450" s="99">
        <v>101.99187529417</v>
      </c>
      <c r="V1450" s="99">
        <v>107.223286625786</v>
      </c>
      <c r="W1450" s="99">
        <v>104.91139356481</v>
      </c>
      <c r="X1450" s="85">
        <f>A!N1450-O1450</f>
        <v>0</v>
      </c>
      <c r="Y1450" s="100"/>
    </row>
    <row r="1451" spans="1:29" ht="12.5" x14ac:dyDescent="0.25">
      <c r="A1451" s="9">
        <v>44807</v>
      </c>
      <c r="B1451" s="1">
        <v>2223</v>
      </c>
      <c r="C1451" s="1">
        <v>395394</v>
      </c>
      <c r="D1451" s="1">
        <v>1558</v>
      </c>
      <c r="E1451" s="1">
        <v>188</v>
      </c>
      <c r="F1451" s="1">
        <v>397140</v>
      </c>
      <c r="G1451" s="25">
        <f>IF(A!B1451&gt;0,G1450+A!B1451," ")</f>
        <v>81422</v>
      </c>
      <c r="I1451" s="25">
        <f t="shared" si="51"/>
        <v>14073119</v>
      </c>
      <c r="K1451" s="83"/>
      <c r="L1451" s="83">
        <v>95.3</v>
      </c>
      <c r="M1451" s="83">
        <v>3506</v>
      </c>
      <c r="N1451" s="87">
        <f t="shared" si="50"/>
        <v>41396.49394086477</v>
      </c>
      <c r="O1451" s="87">
        <v>41396.49394086477</v>
      </c>
      <c r="P1451" s="83">
        <f t="shared" si="52"/>
        <v>91.263647007306929</v>
      </c>
      <c r="Q1451" s="92">
        <f t="shared" si="49"/>
        <v>1527866.1724999021</v>
      </c>
      <c r="R1451" s="99">
        <v>104.23652601315599</v>
      </c>
      <c r="S1451" s="99">
        <v>100.95105134298301</v>
      </c>
      <c r="T1451" s="99">
        <v>102.344025760362</v>
      </c>
      <c r="U1451" s="99">
        <v>101.886744951569</v>
      </c>
      <c r="V1451" s="99">
        <v>107.29313075563</v>
      </c>
      <c r="W1451" s="99">
        <v>104.989610716624</v>
      </c>
      <c r="X1451" s="85">
        <f>A!N1451-O1451</f>
        <v>0</v>
      </c>
      <c r="Y1451" s="100"/>
    </row>
    <row r="1452" spans="1:29" ht="12.5" x14ac:dyDescent="0.25">
      <c r="A1452" s="9">
        <v>44814</v>
      </c>
      <c r="B1452" s="1">
        <v>1841</v>
      </c>
      <c r="C1452" s="1">
        <v>351535</v>
      </c>
      <c r="D1452" s="1">
        <v>1306</v>
      </c>
      <c r="E1452" s="1">
        <v>152</v>
      </c>
      <c r="F1452" s="1">
        <v>352993</v>
      </c>
      <c r="G1452" s="25">
        <f>IF(A!B1452&gt;0,G1451+A!B1452," ")</f>
        <v>83263</v>
      </c>
      <c r="I1452" s="25">
        <f t="shared" si="51"/>
        <v>14426112</v>
      </c>
      <c r="K1452" s="83"/>
      <c r="L1452" s="83">
        <v>84.9</v>
      </c>
      <c r="M1452" s="83">
        <v>3590.9</v>
      </c>
      <c r="N1452" s="87">
        <f t="shared" si="50"/>
        <v>36794.764026961973</v>
      </c>
      <c r="O1452" s="87">
        <v>36794.764026961973</v>
      </c>
      <c r="P1452" s="83">
        <f t="shared" si="52"/>
        <v>81.118569139472982</v>
      </c>
      <c r="Q1452" s="92">
        <f t="shared" si="49"/>
        <v>1564660.9365268641</v>
      </c>
      <c r="R1452" s="99">
        <v>104.23652601315599</v>
      </c>
      <c r="S1452" s="99">
        <v>99.879004867495993</v>
      </c>
      <c r="T1452" s="99">
        <v>102.44910953533901</v>
      </c>
      <c r="U1452" s="99">
        <v>101.717058562555</v>
      </c>
      <c r="V1452" s="99">
        <v>107.955056238693</v>
      </c>
      <c r="W1452" s="99">
        <v>105.087146204032</v>
      </c>
      <c r="X1452" s="85">
        <f>A!N1452-O1452</f>
        <v>0</v>
      </c>
      <c r="Y1452" s="100"/>
      <c r="Z1452" s="83"/>
      <c r="AA1452" s="101"/>
      <c r="AB1452" s="83"/>
      <c r="AC1452" s="83"/>
    </row>
    <row r="1453" spans="1:29" ht="12.5" x14ac:dyDescent="0.25">
      <c r="A1453" s="9">
        <v>44821</v>
      </c>
      <c r="B1453" s="1">
        <v>2588</v>
      </c>
      <c r="C1453" s="1">
        <v>412984</v>
      </c>
      <c r="D1453" s="1">
        <v>1908</v>
      </c>
      <c r="E1453" s="1">
        <v>172</v>
      </c>
      <c r="F1453" s="1">
        <v>415064</v>
      </c>
      <c r="G1453" s="25">
        <f>IF(A!B1453&gt;0,G1452+A!B1453," ")</f>
        <v>85851</v>
      </c>
      <c r="I1453" s="25">
        <f t="shared" si="51"/>
        <v>14841176</v>
      </c>
      <c r="K1453" s="83"/>
      <c r="L1453" s="83">
        <v>101.5</v>
      </c>
      <c r="M1453" s="83">
        <v>3692.4</v>
      </c>
      <c r="N1453" s="87">
        <f t="shared" si="50"/>
        <v>43264.829433124585</v>
      </c>
      <c r="O1453" s="87">
        <v>43264.829433124578</v>
      </c>
      <c r="P1453" s="83">
        <f t="shared" si="52"/>
        <v>95.382621698748153</v>
      </c>
      <c r="Q1453" s="92">
        <f t="shared" si="49"/>
        <v>1607925.7659599886</v>
      </c>
      <c r="R1453" s="99">
        <v>104.23652601315599</v>
      </c>
      <c r="S1453" s="99">
        <v>100.320517110802</v>
      </c>
      <c r="T1453" s="99">
        <v>102.60372994905499</v>
      </c>
      <c r="U1453" s="99">
        <v>101.87659299977599</v>
      </c>
      <c r="V1453" s="99">
        <v>107.990307622137</v>
      </c>
      <c r="W1453" s="99">
        <v>105.36431971936901</v>
      </c>
      <c r="X1453" s="85">
        <f>A!N1453-O1453</f>
        <v>0</v>
      </c>
    </row>
    <row r="1454" spans="1:29" ht="12.5" x14ac:dyDescent="0.25">
      <c r="A1454" s="9">
        <v>44828</v>
      </c>
      <c r="B1454" s="1">
        <v>2105</v>
      </c>
      <c r="C1454" s="1">
        <v>411408</v>
      </c>
      <c r="D1454" s="1">
        <v>1452</v>
      </c>
      <c r="E1454" s="1">
        <v>133</v>
      </c>
      <c r="F1454" s="1">
        <v>412993</v>
      </c>
      <c r="G1454" s="25">
        <f>IF(A!B1454&gt;0,G1453+A!B1454," ")</f>
        <v>87956</v>
      </c>
      <c r="I1454" s="25">
        <f t="shared" si="51"/>
        <v>15254169</v>
      </c>
      <c r="K1454" s="83"/>
      <c r="L1454" s="83">
        <v>100.6</v>
      </c>
      <c r="M1454" s="83">
        <v>3793</v>
      </c>
      <c r="N1454" s="87">
        <f t="shared" si="50"/>
        <v>43048.955587751334</v>
      </c>
      <c r="O1454" s="87">
        <v>43048.955587751334</v>
      </c>
      <c r="P1454" s="83">
        <f t="shared" si="52"/>
        <v>94.906701335772553</v>
      </c>
      <c r="Q1454" s="92">
        <f t="shared" ref="Q1454:Q1515" si="53">IF(O1454&gt;0,Q1453+O1454," ")</f>
        <v>1650974.7215477398</v>
      </c>
      <c r="R1454" s="99">
        <v>104.23652601315599</v>
      </c>
      <c r="S1454" s="99">
        <v>100.161151982148</v>
      </c>
      <c r="T1454" s="99">
        <v>103.35765676595101</v>
      </c>
      <c r="U1454" s="99">
        <v>102.32517216719501</v>
      </c>
      <c r="V1454" s="99">
        <v>108.12455608230999</v>
      </c>
      <c r="W1454" s="99">
        <v>105.63079277372699</v>
      </c>
      <c r="X1454" s="85">
        <f>A!N1454-O1454</f>
        <v>0</v>
      </c>
    </row>
    <row r="1455" spans="1:29" ht="12.5" x14ac:dyDescent="0.25">
      <c r="A1455" s="9">
        <v>44835</v>
      </c>
      <c r="B1455" s="1">
        <v>2727</v>
      </c>
      <c r="C1455" s="1">
        <v>403638</v>
      </c>
      <c r="D1455" s="1">
        <v>2044</v>
      </c>
      <c r="E1455" s="1">
        <v>138</v>
      </c>
      <c r="F1455" s="1">
        <v>405820</v>
      </c>
      <c r="G1455" s="25">
        <f>IF(A!B1455&gt;0,G1454+A!B1455," ")</f>
        <v>90683</v>
      </c>
      <c r="I1455" s="25">
        <f t="shared" si="51"/>
        <v>15659989</v>
      </c>
      <c r="K1455" s="83"/>
      <c r="L1455" s="83">
        <v>98</v>
      </c>
      <c r="M1455" s="83">
        <v>3891</v>
      </c>
      <c r="N1455" s="87">
        <f t="shared" si="50"/>
        <v>42301.266986658964</v>
      </c>
      <c r="O1455" s="87">
        <v>42301.266986658971</v>
      </c>
      <c r="P1455" s="83">
        <f t="shared" si="52"/>
        <v>93.258330131704952</v>
      </c>
      <c r="Q1455" s="92">
        <f t="shared" si="53"/>
        <v>1693275.9885343988</v>
      </c>
      <c r="R1455" s="99">
        <v>104.23652601315599</v>
      </c>
      <c r="S1455" s="99">
        <v>100.541501836677</v>
      </c>
      <c r="T1455" s="99">
        <v>101.84255847079901</v>
      </c>
      <c r="U1455" s="99">
        <v>101.39725215940599</v>
      </c>
      <c r="V1455" s="99">
        <v>108.69694360203199</v>
      </c>
      <c r="W1455" s="99">
        <v>105.72110788034099</v>
      </c>
      <c r="X1455" s="85">
        <f>A!N1455-O1455</f>
        <v>0</v>
      </c>
    </row>
    <row r="1456" spans="1:29" ht="12.5" x14ac:dyDescent="0.25">
      <c r="A1456" s="9">
        <v>44842</v>
      </c>
      <c r="B1456" s="1">
        <v>2247</v>
      </c>
      <c r="C1456" s="1">
        <v>401356</v>
      </c>
      <c r="D1456" s="1">
        <v>1770</v>
      </c>
      <c r="E1456" s="1">
        <v>190</v>
      </c>
      <c r="F1456" s="1">
        <v>403316</v>
      </c>
      <c r="G1456" s="25">
        <f>IF(A!B1456&gt;0,G1455+A!B1456," ")</f>
        <v>92930</v>
      </c>
      <c r="I1456" s="25">
        <f t="shared" si="51"/>
        <v>16063305</v>
      </c>
      <c r="K1456" s="83"/>
      <c r="L1456" s="83">
        <v>98.6</v>
      </c>
      <c r="M1456" s="83">
        <v>3989.6</v>
      </c>
      <c r="N1456" s="87">
        <f t="shared" si="50"/>
        <v>41543.932708040593</v>
      </c>
      <c r="O1456" s="87">
        <v>41543.932708040593</v>
      </c>
      <c r="P1456" s="83">
        <f t="shared" si="52"/>
        <v>91.588693848760428</v>
      </c>
      <c r="Q1456" s="92">
        <f t="shared" si="53"/>
        <v>1734819.9212424394</v>
      </c>
      <c r="R1456" s="99">
        <v>103.00591275337599</v>
      </c>
      <c r="S1456" s="99">
        <v>100.89893018018</v>
      </c>
      <c r="T1456" s="99">
        <v>103.604391148687</v>
      </c>
      <c r="U1456" s="99">
        <v>102.714322101107</v>
      </c>
      <c r="V1456" s="99">
        <v>108.667435778444</v>
      </c>
      <c r="W1456" s="99">
        <v>106.117617451328</v>
      </c>
      <c r="X1456" s="85">
        <f>A!N1456-O1456</f>
        <v>0</v>
      </c>
    </row>
    <row r="1457" spans="1:24" ht="12.5" x14ac:dyDescent="0.25">
      <c r="A1457" s="9">
        <v>44849</v>
      </c>
      <c r="B1457" s="1">
        <v>2102</v>
      </c>
      <c r="C1457" s="1">
        <v>355184</v>
      </c>
      <c r="D1457" s="1">
        <v>1456</v>
      </c>
      <c r="E1457" s="1">
        <v>186</v>
      </c>
      <c r="F1457" s="1">
        <v>356826</v>
      </c>
      <c r="G1457" s="25">
        <f>IF(A!B1457&gt;0,G1456+A!B1457," ")</f>
        <v>95032</v>
      </c>
      <c r="I1457" s="25">
        <f t="shared" si="51"/>
        <v>16420131</v>
      </c>
      <c r="K1457" s="83"/>
      <c r="L1457" s="83">
        <v>88.3</v>
      </c>
      <c r="M1457" s="83">
        <v>4077.9</v>
      </c>
      <c r="N1457" s="87">
        <f t="shared" si="50"/>
        <v>36755.187824136148</v>
      </c>
      <c r="O1457" s="87">
        <v>36755.187824136148</v>
      </c>
      <c r="P1457" s="83">
        <f t="shared" si="52"/>
        <v>81.031318547436243</v>
      </c>
      <c r="Q1457" s="92">
        <f t="shared" si="53"/>
        <v>1771575.1090665755</v>
      </c>
      <c r="R1457" s="99">
        <v>103.00591275337599</v>
      </c>
      <c r="S1457" s="99">
        <v>100.771752471491</v>
      </c>
      <c r="T1457" s="99">
        <v>104.115742544258</v>
      </c>
      <c r="U1457" s="99">
        <v>103.18109975924099</v>
      </c>
      <c r="V1457" s="99">
        <v>109.906941475827</v>
      </c>
      <c r="W1457" s="99">
        <v>106.884943922248</v>
      </c>
      <c r="X1457" s="85">
        <f>A!N1457-O1457</f>
        <v>0</v>
      </c>
    </row>
    <row r="1458" spans="1:24" ht="12.5" x14ac:dyDescent="0.25">
      <c r="A1458" s="9">
        <v>44856</v>
      </c>
      <c r="B1458" s="1">
        <v>2348</v>
      </c>
      <c r="C1458" s="1">
        <v>420491</v>
      </c>
      <c r="D1458" s="1">
        <v>1671</v>
      </c>
      <c r="E1458" s="1">
        <v>230</v>
      </c>
      <c r="F1458" s="1">
        <v>422392</v>
      </c>
      <c r="G1458" s="25">
        <f>IF(A!B1458&gt;0,G1457+A!B1458," ")</f>
        <v>97380</v>
      </c>
      <c r="I1458" s="25">
        <f t="shared" si="51"/>
        <v>16842523</v>
      </c>
      <c r="K1458" s="83"/>
      <c r="L1458" s="83">
        <v>103.7</v>
      </c>
      <c r="M1458" s="83">
        <v>4181.5</v>
      </c>
      <c r="N1458" s="87">
        <f t="shared" si="50"/>
        <v>43508.873499723995</v>
      </c>
      <c r="O1458" s="87">
        <v>43508.873499723995</v>
      </c>
      <c r="P1458" s="83">
        <f t="shared" si="52"/>
        <v>95.920646768701502</v>
      </c>
      <c r="Q1458" s="92">
        <f t="shared" si="53"/>
        <v>1815083.9825662996</v>
      </c>
      <c r="R1458" s="99">
        <v>103.00591275337599</v>
      </c>
      <c r="S1458" s="99">
        <v>100.26142399891</v>
      </c>
      <c r="T1458" s="99">
        <v>103.232194429487</v>
      </c>
      <c r="U1458" s="99">
        <v>102.269803099664</v>
      </c>
      <c r="V1458" s="99">
        <v>110.28081731527</v>
      </c>
      <c r="W1458" s="99">
        <v>106.84212295687399</v>
      </c>
      <c r="X1458" s="85">
        <f>A!N1458-O1458</f>
        <v>0</v>
      </c>
    </row>
    <row r="1459" spans="1:24" ht="12.5" x14ac:dyDescent="0.25">
      <c r="A1459" s="9">
        <v>44863</v>
      </c>
      <c r="B1459" s="1">
        <v>2369</v>
      </c>
      <c r="C1459" s="1">
        <v>416519</v>
      </c>
      <c r="D1459" s="1">
        <v>1610</v>
      </c>
      <c r="E1459" s="1">
        <v>220</v>
      </c>
      <c r="F1459" s="1">
        <v>418349</v>
      </c>
      <c r="G1459" s="25">
        <f>IF(A!B1459&gt;0,G1458+A!B1459," ")</f>
        <v>99749</v>
      </c>
      <c r="I1459" s="25">
        <f t="shared" si="51"/>
        <v>17260872</v>
      </c>
      <c r="K1459" s="83"/>
      <c r="L1459" s="83">
        <v>103.6</v>
      </c>
      <c r="M1459" s="83">
        <v>4285.1000000000004</v>
      </c>
      <c r="N1459" s="87">
        <f t="shared" si="50"/>
        <v>43092.420594462092</v>
      </c>
      <c r="O1459" s="87">
        <v>43092.420594462099</v>
      </c>
      <c r="P1459" s="83">
        <f t="shared" si="52"/>
        <v>95.002525272825977</v>
      </c>
      <c r="Q1459" s="92">
        <f t="shared" si="53"/>
        <v>1858176.4031607618</v>
      </c>
      <c r="R1459" s="99">
        <v>103.00591275337599</v>
      </c>
      <c r="S1459" s="99">
        <v>101.791344264575</v>
      </c>
      <c r="T1459" s="99">
        <v>104.510530251362</v>
      </c>
      <c r="U1459" s="99">
        <v>103.637895629659</v>
      </c>
      <c r="V1459" s="99">
        <v>110.899992054896</v>
      </c>
      <c r="W1459" s="99">
        <v>107.789130606264</v>
      </c>
      <c r="X1459" s="85">
        <f>A!N1459-O1459</f>
        <v>0</v>
      </c>
    </row>
    <row r="1460" spans="1:24" ht="12.5" x14ac:dyDescent="0.25">
      <c r="A1460" s="9">
        <v>44870</v>
      </c>
      <c r="B1460" s="1">
        <v>2578</v>
      </c>
      <c r="C1460" s="1">
        <v>421546</v>
      </c>
      <c r="D1460" s="1">
        <v>1760</v>
      </c>
      <c r="E1460" s="1">
        <v>261</v>
      </c>
      <c r="F1460" s="1">
        <v>423567</v>
      </c>
      <c r="G1460" s="25">
        <f>IF(A!B1460&gt;0,G1459+A!B1460," ")</f>
        <v>102327</v>
      </c>
      <c r="I1460" s="25">
        <f t="shared" si="51"/>
        <v>17684439</v>
      </c>
      <c r="K1460" s="83"/>
      <c r="L1460" s="83">
        <v>102.3</v>
      </c>
      <c r="M1460" s="83">
        <v>4387.3999999999996</v>
      </c>
      <c r="N1460" s="87">
        <f t="shared" si="50"/>
        <v>45416.685777076273</v>
      </c>
      <c r="O1460" s="87">
        <v>45416.685777076273</v>
      </c>
      <c r="P1460" s="83">
        <f t="shared" si="52"/>
        <v>100.1266528735955</v>
      </c>
      <c r="Q1460" s="92">
        <f t="shared" si="53"/>
        <v>1903593.0889378381</v>
      </c>
      <c r="R1460" s="99">
        <v>107.22432525923</v>
      </c>
      <c r="S1460" s="99">
        <v>101.34963025269001</v>
      </c>
      <c r="T1460" s="99">
        <v>105.199646320865</v>
      </c>
      <c r="U1460" s="99">
        <v>104.00018016148999</v>
      </c>
      <c r="V1460" s="99">
        <v>110.83031056830799</v>
      </c>
      <c r="W1460" s="99">
        <v>107.8766617796</v>
      </c>
      <c r="X1460" s="85">
        <f>A!N1460-O1460</f>
        <v>0</v>
      </c>
    </row>
    <row r="1461" spans="1:24" ht="12.5" x14ac:dyDescent="0.25">
      <c r="A1461" s="9">
        <v>44877</v>
      </c>
      <c r="B1461" s="1">
        <v>2230</v>
      </c>
      <c r="C1461" s="1">
        <v>370415</v>
      </c>
      <c r="D1461" s="1">
        <v>1591</v>
      </c>
      <c r="E1461" s="1">
        <v>197</v>
      </c>
      <c r="F1461" s="1">
        <v>372203</v>
      </c>
      <c r="G1461" s="25">
        <f>IF(A!B1461&gt;0,G1460+A!B1461," ")</f>
        <v>104557</v>
      </c>
      <c r="I1461" s="25">
        <f t="shared" si="51"/>
        <v>18056642</v>
      </c>
      <c r="K1461" s="83"/>
      <c r="L1461" s="83">
        <v>92.8</v>
      </c>
      <c r="M1461" s="83">
        <v>4480</v>
      </c>
      <c r="N1461" s="87">
        <f t="shared" si="50"/>
        <v>39909.215534461182</v>
      </c>
      <c r="O1461" s="87">
        <v>39909.215534461182</v>
      </c>
      <c r="P1461" s="83">
        <f t="shared" si="52"/>
        <v>87.984759387560558</v>
      </c>
      <c r="Q1461" s="92">
        <f t="shared" si="53"/>
        <v>1943502.3044722993</v>
      </c>
      <c r="R1461" s="99">
        <v>107.22432525923</v>
      </c>
      <c r="S1461" s="99">
        <v>103.199363360136</v>
      </c>
      <c r="T1461" s="99">
        <v>104.879768925262</v>
      </c>
      <c r="U1461" s="99">
        <v>104.261400025862</v>
      </c>
      <c r="V1461" s="99">
        <v>110.756731496174</v>
      </c>
      <c r="W1461" s="99">
        <v>108.462460001666</v>
      </c>
      <c r="X1461" s="85">
        <f>A!N1461-O1461</f>
        <v>0</v>
      </c>
    </row>
    <row r="1462" spans="1:24" ht="12.5" x14ac:dyDescent="0.25">
      <c r="A1462" s="9">
        <v>44884</v>
      </c>
      <c r="B1462" s="1">
        <v>2393</v>
      </c>
      <c r="C1462" s="1">
        <v>431863</v>
      </c>
      <c r="D1462" s="1">
        <v>1714</v>
      </c>
      <c r="E1462" s="1">
        <v>213</v>
      </c>
      <c r="F1462" s="1">
        <v>433790</v>
      </c>
      <c r="G1462" s="25">
        <f>IF(A!B1462&gt;0,G1461+A!B1462," ")</f>
        <v>106950</v>
      </c>
      <c r="I1462" s="25">
        <f t="shared" si="51"/>
        <v>18490432</v>
      </c>
      <c r="K1462" s="83"/>
      <c r="L1462" s="83">
        <v>108.4</v>
      </c>
      <c r="M1462" s="83">
        <v>4588.7</v>
      </c>
      <c r="N1462" s="87">
        <f t="shared" si="50"/>
        <v>46512.840054201384</v>
      </c>
      <c r="O1462" s="87">
        <v>46512.840054201377</v>
      </c>
      <c r="P1462" s="83">
        <f t="shared" si="52"/>
        <v>102.54325938998313</v>
      </c>
      <c r="Q1462" s="92">
        <f t="shared" si="53"/>
        <v>1990015.1445265007</v>
      </c>
      <c r="R1462" s="99">
        <v>107.22432525923</v>
      </c>
      <c r="S1462" s="99">
        <v>104.548327039607</v>
      </c>
      <c r="T1462" s="99">
        <v>107.453915662651</v>
      </c>
      <c r="U1462" s="99">
        <v>106.533711583924</v>
      </c>
      <c r="V1462" s="99">
        <v>110.94551502864</v>
      </c>
      <c r="W1462" s="99">
        <v>109.117137324512</v>
      </c>
      <c r="X1462" s="85">
        <f>A!N1462-O1462</f>
        <v>0</v>
      </c>
    </row>
    <row r="1463" spans="1:24" ht="12.5" x14ac:dyDescent="0.25">
      <c r="A1463" s="9">
        <v>44891</v>
      </c>
      <c r="B1463" s="1">
        <v>2349</v>
      </c>
      <c r="C1463" s="1">
        <v>426214</v>
      </c>
      <c r="D1463" s="1">
        <v>1566</v>
      </c>
      <c r="E1463" s="1">
        <v>149</v>
      </c>
      <c r="F1463" s="1">
        <v>427929</v>
      </c>
      <c r="G1463" s="25">
        <f>IF(A!B1463&gt;0,G1462+A!B1463," ")</f>
        <v>109299</v>
      </c>
      <c r="I1463" s="25">
        <f t="shared" si="51"/>
        <v>18918361</v>
      </c>
      <c r="K1463" s="83"/>
      <c r="L1463" s="83">
        <v>106.4</v>
      </c>
      <c r="M1463" s="83">
        <v>4695</v>
      </c>
      <c r="N1463" s="87">
        <f t="shared" si="50"/>
        <v>45884.39828385703</v>
      </c>
      <c r="O1463" s="87">
        <v>45884.39828385703</v>
      </c>
      <c r="P1463" s="83">
        <f t="shared" si="52"/>
        <v>101.15778244656654</v>
      </c>
      <c r="Q1463" s="92">
        <f t="shared" si="53"/>
        <v>2035899.5428103576</v>
      </c>
      <c r="R1463" s="99">
        <v>107.22432525923</v>
      </c>
      <c r="S1463" s="99">
        <v>104.630660733776</v>
      </c>
      <c r="T1463" s="99">
        <v>106.555122658391</v>
      </c>
      <c r="U1463" s="99">
        <v>105.95817621200401</v>
      </c>
      <c r="V1463" s="99">
        <v>111.052582724757</v>
      </c>
      <c r="W1463" s="99">
        <v>108.76690993132</v>
      </c>
      <c r="X1463" s="85">
        <f>A!N1463-O1463</f>
        <v>0</v>
      </c>
    </row>
    <row r="1464" spans="1:24" ht="12.5" x14ac:dyDescent="0.25">
      <c r="A1464" s="9">
        <v>44898</v>
      </c>
      <c r="B1464" s="1">
        <v>2360</v>
      </c>
      <c r="C1464" s="1">
        <v>426486</v>
      </c>
      <c r="D1464" s="1">
        <v>1650</v>
      </c>
      <c r="E1464" s="1">
        <v>232</v>
      </c>
      <c r="F1464" s="1">
        <v>428368</v>
      </c>
      <c r="G1464" s="25">
        <f>IF(A!B1464&gt;0,G1463+A!B1464," ")</f>
        <v>111659</v>
      </c>
      <c r="I1464" s="25">
        <f t="shared" si="51"/>
        <v>19346729</v>
      </c>
      <c r="K1464" s="83"/>
      <c r="L1464" s="83">
        <v>106</v>
      </c>
      <c r="M1464" s="83">
        <v>4801</v>
      </c>
      <c r="N1464" s="87">
        <f t="shared" si="50"/>
        <v>45931.469762645836</v>
      </c>
      <c r="O1464" s="87">
        <v>45931.469762645836</v>
      </c>
      <c r="P1464" s="83">
        <f t="shared" si="52"/>
        <v>101.26155729354826</v>
      </c>
      <c r="Q1464" s="92">
        <f t="shared" si="53"/>
        <v>2081831.0125730035</v>
      </c>
      <c r="R1464" s="99">
        <v>107.22432525923</v>
      </c>
      <c r="S1464" s="99">
        <v>103.844042409672</v>
      </c>
      <c r="T1464" s="99">
        <v>106.558935601689</v>
      </c>
      <c r="U1464" s="99">
        <v>105.707293650406</v>
      </c>
      <c r="V1464" s="99">
        <v>110.56037728891199</v>
      </c>
      <c r="W1464" s="99">
        <v>108.472273839316</v>
      </c>
      <c r="X1464" s="85">
        <f>A!N1464-O1464</f>
        <v>0</v>
      </c>
    </row>
    <row r="1465" spans="1:24" ht="12.5" x14ac:dyDescent="0.25">
      <c r="A1465" s="9">
        <v>44905</v>
      </c>
      <c r="B1465" s="1">
        <v>2592</v>
      </c>
      <c r="C1465" s="1">
        <v>438611</v>
      </c>
      <c r="D1465" s="1">
        <v>1806</v>
      </c>
      <c r="E1465" s="1">
        <v>218</v>
      </c>
      <c r="F1465" s="1">
        <v>440635</v>
      </c>
      <c r="G1465" s="25">
        <f>IF(A!B1465&gt;0,G1464+A!B1465," ")</f>
        <v>114251</v>
      </c>
      <c r="I1465" s="25">
        <f t="shared" si="51"/>
        <v>19787364</v>
      </c>
      <c r="K1465" s="83"/>
      <c r="L1465" s="83">
        <v>108.6</v>
      </c>
      <c r="M1465" s="83">
        <v>4909.3</v>
      </c>
      <c r="N1465" s="87">
        <f t="shared" si="50"/>
        <v>47246.790560600813</v>
      </c>
      <c r="O1465" s="87">
        <v>47246.790560600806</v>
      </c>
      <c r="P1465" s="83">
        <f t="shared" si="52"/>
        <v>104.16134327970958</v>
      </c>
      <c r="Q1465" s="92">
        <f t="shared" si="53"/>
        <v>2129077.8031336041</v>
      </c>
      <c r="R1465" s="99">
        <v>107.22432525923</v>
      </c>
      <c r="S1465" s="99">
        <v>103.75549094534</v>
      </c>
      <c r="T1465" s="99">
        <v>104.834876628777</v>
      </c>
      <c r="U1465" s="99">
        <v>104.486400085821</v>
      </c>
      <c r="V1465" s="99">
        <v>110.79525570417</v>
      </c>
      <c r="W1465" s="99">
        <v>108.125945510457</v>
      </c>
      <c r="X1465" s="85">
        <f>A!N1465-O1465</f>
        <v>0</v>
      </c>
    </row>
    <row r="1466" spans="1:24" ht="12.5" x14ac:dyDescent="0.25">
      <c r="A1466" s="9">
        <v>44912</v>
      </c>
      <c r="B1466" s="1">
        <v>2327</v>
      </c>
      <c r="C1466" s="1">
        <v>418086</v>
      </c>
      <c r="D1466" s="1">
        <v>1664</v>
      </c>
      <c r="E1466" s="1">
        <v>280</v>
      </c>
      <c r="F1466" s="1">
        <v>420030</v>
      </c>
      <c r="G1466" s="25">
        <f>IF(A!B1466&gt;0,G1465+A!B1466," ")</f>
        <v>116578</v>
      </c>
      <c r="I1466" s="25">
        <f>IF(F1466&gt;0,I1465+F1466," ")</f>
        <v>20207394</v>
      </c>
      <c r="K1466" s="83"/>
      <c r="L1466" s="83">
        <v>103.5</v>
      </c>
      <c r="M1466" s="83">
        <v>5012.8</v>
      </c>
      <c r="N1466" s="87">
        <f t="shared" si="50"/>
        <v>45037.433338634371</v>
      </c>
      <c r="O1466" s="87">
        <v>45037.433338634379</v>
      </c>
      <c r="P1466" s="83">
        <f t="shared" si="52"/>
        <v>99.290544368414729</v>
      </c>
      <c r="Q1466" s="92">
        <f t="shared" si="53"/>
        <v>2174115.2364722383</v>
      </c>
      <c r="R1466" s="99">
        <v>107.22432525923</v>
      </c>
      <c r="S1466" s="99">
        <v>104.712284072024</v>
      </c>
      <c r="T1466" s="99">
        <v>104.52262054544499</v>
      </c>
      <c r="U1466" s="99">
        <v>104.592330667802</v>
      </c>
      <c r="V1466" s="99">
        <v>110.928979754035</v>
      </c>
      <c r="W1466" s="99">
        <v>108.236835464134</v>
      </c>
      <c r="X1466" s="85">
        <f>A!N1466-O1466</f>
        <v>0</v>
      </c>
    </row>
    <row r="1467" spans="1:24" ht="12.5" x14ac:dyDescent="0.25">
      <c r="A1467" s="9">
        <v>44919</v>
      </c>
      <c r="B1467" s="1">
        <v>1922</v>
      </c>
      <c r="C1467" s="1">
        <v>352279</v>
      </c>
      <c r="D1467" s="1">
        <v>1439</v>
      </c>
      <c r="E1467" s="1">
        <v>99</v>
      </c>
      <c r="F1467" s="1">
        <v>353817</v>
      </c>
      <c r="G1467" s="25">
        <f>IF(A!B1467&gt;0,G1466+A!B1467," ")</f>
        <v>118500</v>
      </c>
      <c r="I1467" s="25">
        <f>IF(F1467&gt;0,I1466+F1467," ")</f>
        <v>20561211</v>
      </c>
      <c r="K1467" s="83"/>
      <c r="L1467" s="83"/>
      <c r="M1467" s="83"/>
      <c r="N1467" s="87">
        <f>F1467/1000*R1467</f>
        <v>37937.78909024498</v>
      </c>
      <c r="O1467" s="87">
        <v>37937.78909024498</v>
      </c>
      <c r="P1467" s="83">
        <f t="shared" si="52"/>
        <v>83.638508051328216</v>
      </c>
      <c r="Q1467" s="92">
        <f t="shared" si="53"/>
        <v>2212053.0255624834</v>
      </c>
      <c r="R1467" s="99">
        <v>107.22432525923</v>
      </c>
      <c r="S1467" s="99">
        <v>129.00133320636101</v>
      </c>
      <c r="T1467" s="99">
        <v>103.743242185802</v>
      </c>
      <c r="U1467" s="99">
        <v>111.65976599808999</v>
      </c>
      <c r="V1467" s="99">
        <v>110.02599075669499</v>
      </c>
      <c r="W1467" s="99">
        <v>110.79952630879799</v>
      </c>
      <c r="X1467" s="85">
        <f>A!N1467-O1467</f>
        <v>0</v>
      </c>
    </row>
    <row r="1468" spans="1:24" ht="12.5" x14ac:dyDescent="0.25">
      <c r="A1468" s="9">
        <v>44926</v>
      </c>
      <c r="B1468" s="1">
        <v>1550</v>
      </c>
      <c r="C1468" s="1">
        <v>232431</v>
      </c>
      <c r="D1468" s="1">
        <v>1246</v>
      </c>
      <c r="E1468" s="1">
        <v>128</v>
      </c>
      <c r="F1468" s="1">
        <v>233805</v>
      </c>
      <c r="G1468" s="25">
        <f>IF(A!B1468&gt;0,G1467+A!B1468," ")</f>
        <v>120050</v>
      </c>
      <c r="I1468" s="25">
        <f>IF(F1468&gt;0,I1467+F1468," ")</f>
        <v>20795016</v>
      </c>
      <c r="K1468" s="83"/>
      <c r="L1468" s="83">
        <v>59.2</v>
      </c>
      <c r="M1468" s="83">
        <v>5159.3</v>
      </c>
      <c r="N1468" s="87">
        <f t="shared" si="50"/>
        <v>25069.583367234271</v>
      </c>
      <c r="O1468" s="87">
        <v>25069.583367234271</v>
      </c>
      <c r="P1468" s="83">
        <f t="shared" si="52"/>
        <v>55.268970611759173</v>
      </c>
      <c r="Q1468" s="92">
        <f t="shared" si="53"/>
        <v>2237122.6089297174</v>
      </c>
      <c r="R1468" s="99">
        <v>107.22432525923</v>
      </c>
      <c r="S1468" s="99">
        <v>102.838134510396</v>
      </c>
      <c r="T1468" s="99">
        <v>106.766549110219</v>
      </c>
      <c r="U1468" s="99">
        <v>105.51908375828801</v>
      </c>
      <c r="V1468" s="99">
        <v>112.49893109554699</v>
      </c>
      <c r="W1468" s="99">
        <v>109.261551292744</v>
      </c>
      <c r="X1468" s="85">
        <f>A!N1468-O1468</f>
        <v>0</v>
      </c>
    </row>
    <row r="1469" spans="1:24" ht="12.5" x14ac:dyDescent="0.25">
      <c r="A1469" s="9">
        <v>44933</v>
      </c>
      <c r="B1469" s="1">
        <v>2385</v>
      </c>
      <c r="C1469" s="1">
        <v>350670</v>
      </c>
      <c r="D1469" s="1">
        <v>1674</v>
      </c>
      <c r="E1469" s="1">
        <v>223</v>
      </c>
      <c r="F1469" s="1">
        <v>352567</v>
      </c>
      <c r="G1469" s="25">
        <f>B1469</f>
        <v>2385</v>
      </c>
      <c r="I1469" s="25">
        <f>F1469</f>
        <v>352567</v>
      </c>
      <c r="K1469" s="83"/>
      <c r="L1469" s="83">
        <v>90.299999999999983</v>
      </c>
      <c r="M1469" s="83">
        <v>90.299999999999983</v>
      </c>
      <c r="N1469" s="87">
        <f>F1469/1000*R1469</f>
        <v>39060.712888317576</v>
      </c>
      <c r="O1469" s="87">
        <v>39060.712888317576</v>
      </c>
      <c r="P1469" s="83">
        <f t="shared" si="52"/>
        <v>86.11413125917278</v>
      </c>
      <c r="Q1469" s="92">
        <f>O1469</f>
        <v>39060.712888317576</v>
      </c>
      <c r="R1469" s="99">
        <v>110.789475158814</v>
      </c>
      <c r="S1469" s="99">
        <v>104.831765333333</v>
      </c>
      <c r="T1469" s="99">
        <v>108.54408707248599</v>
      </c>
      <c r="U1469" s="99">
        <v>107.505823319531</v>
      </c>
      <c r="V1469" s="99">
        <v>113.714237828778</v>
      </c>
      <c r="W1469" s="99">
        <v>110.762904639402</v>
      </c>
      <c r="X1469" s="85">
        <f>A!N1469-O1469</f>
        <v>0</v>
      </c>
    </row>
    <row r="1470" spans="1:24" ht="12.5" x14ac:dyDescent="0.25">
      <c r="A1470" s="9">
        <v>44940</v>
      </c>
      <c r="B1470" s="1">
        <v>2919</v>
      </c>
      <c r="C1470" s="1">
        <v>423026</v>
      </c>
      <c r="D1470" s="1">
        <v>2133</v>
      </c>
      <c r="E1470" s="1">
        <v>264</v>
      </c>
      <c r="F1470" s="1">
        <v>425423</v>
      </c>
      <c r="G1470" s="25">
        <f>IF(A!B1470&gt;0,G1469+A!B1470," ")</f>
        <v>5304</v>
      </c>
      <c r="I1470" s="25">
        <f t="shared" ref="I1470:I1533" si="54">IF(F1470&gt;0,I1469+F1470," ")</f>
        <v>777990</v>
      </c>
      <c r="K1470" s="83"/>
      <c r="L1470" s="83">
        <v>109.4</v>
      </c>
      <c r="M1470" s="83">
        <v>199.7</v>
      </c>
      <c r="N1470" s="87">
        <f t="shared" si="50"/>
        <v>47132.390890488132</v>
      </c>
      <c r="O1470" s="87">
        <v>47132.390890488125</v>
      </c>
      <c r="P1470" s="83">
        <f t="shared" si="52"/>
        <v>103.90913517904698</v>
      </c>
      <c r="Q1470" s="92">
        <f t="shared" si="53"/>
        <v>86193.1037788057</v>
      </c>
      <c r="R1470" s="99">
        <v>110.789475158814</v>
      </c>
      <c r="S1470" s="99">
        <v>103.865992393941</v>
      </c>
      <c r="T1470" s="99">
        <v>106.972200430315</v>
      </c>
      <c r="U1470" s="99">
        <v>105.973548988917</v>
      </c>
      <c r="V1470" s="99">
        <v>114.184592406524</v>
      </c>
      <c r="W1470" s="99">
        <v>110.522306034229</v>
      </c>
      <c r="X1470" s="85">
        <f>A!N1470-O1470</f>
        <v>0</v>
      </c>
    </row>
    <row r="1471" spans="1:24" ht="12.5" x14ac:dyDescent="0.25">
      <c r="A1471" s="9">
        <v>44947</v>
      </c>
      <c r="B1471" s="1">
        <v>2774</v>
      </c>
      <c r="C1471" s="1">
        <v>430984</v>
      </c>
      <c r="D1471" s="1">
        <v>1992</v>
      </c>
      <c r="E1471" s="1">
        <v>253</v>
      </c>
      <c r="F1471" s="1">
        <v>433229</v>
      </c>
      <c r="G1471" s="25">
        <f>IF(A!B1471&gt;0,G1470+A!B1471," ")</f>
        <v>8078</v>
      </c>
      <c r="I1471" s="25">
        <f t="shared" si="54"/>
        <v>1211219</v>
      </c>
      <c r="K1471" s="83"/>
      <c r="L1471" s="83">
        <v>107.7</v>
      </c>
      <c r="M1471" s="83">
        <v>307.39999999999998</v>
      </c>
      <c r="N1471" s="87">
        <f t="shared" si="50"/>
        <v>47997.213533577829</v>
      </c>
      <c r="O1471" s="87">
        <v>47997.213533577829</v>
      </c>
      <c r="P1471" s="83">
        <f t="shared" si="52"/>
        <v>105.81574274189066</v>
      </c>
      <c r="Q1471" s="92">
        <f t="shared" si="53"/>
        <v>134190.31731238353</v>
      </c>
      <c r="R1471" s="99">
        <v>110.789475158814</v>
      </c>
      <c r="S1471" s="99">
        <v>103.916969787566</v>
      </c>
      <c r="T1471" s="99">
        <v>107.492483930411</v>
      </c>
      <c r="U1471" s="99">
        <v>106.405503799641</v>
      </c>
      <c r="V1471" s="99">
        <v>113.67569222396099</v>
      </c>
      <c r="W1471" s="99">
        <v>110.352220188399</v>
      </c>
      <c r="X1471" s="85">
        <f>A!N1471-O1471</f>
        <v>0</v>
      </c>
    </row>
    <row r="1472" spans="1:24" ht="12.5" x14ac:dyDescent="0.25">
      <c r="A1472" s="9">
        <v>44954</v>
      </c>
      <c r="B1472" s="1">
        <v>2716</v>
      </c>
      <c r="C1472" s="1">
        <v>430195</v>
      </c>
      <c r="D1472" s="1">
        <v>1984</v>
      </c>
      <c r="E1472" s="1">
        <v>148</v>
      </c>
      <c r="F1472" s="1">
        <v>432327</v>
      </c>
      <c r="G1472" s="25">
        <f>IF(A!B1472&gt;0,G1471+A!B1472," ")</f>
        <v>10794</v>
      </c>
      <c r="I1472" s="25">
        <f t="shared" si="54"/>
        <v>1643546</v>
      </c>
      <c r="K1472" s="83"/>
      <c r="L1472" s="83">
        <v>110.5</v>
      </c>
      <c r="M1472" s="83">
        <v>417.9</v>
      </c>
      <c r="N1472" s="87">
        <f t="shared" si="50"/>
        <v>47897.281426984577</v>
      </c>
      <c r="O1472" s="87">
        <v>47897.281426984577</v>
      </c>
      <c r="P1472" s="83">
        <f t="shared" si="52"/>
        <v>105.59543015904606</v>
      </c>
      <c r="Q1472" s="92">
        <f t="shared" si="53"/>
        <v>182087.59873936811</v>
      </c>
      <c r="R1472" s="99">
        <v>110.789475158814</v>
      </c>
      <c r="S1472" s="99">
        <v>104.953836129118</v>
      </c>
      <c r="T1472" s="99">
        <v>102.926749826209</v>
      </c>
      <c r="U1472" s="99">
        <v>103.57251209555101</v>
      </c>
      <c r="V1472" s="99">
        <v>113.17437655452299</v>
      </c>
      <c r="W1472" s="99">
        <v>109.001635336215</v>
      </c>
      <c r="X1472" s="85">
        <f>A!N1472-O1472</f>
        <v>0</v>
      </c>
    </row>
    <row r="1473" spans="1:24" ht="12.5" x14ac:dyDescent="0.25">
      <c r="A1473" s="9">
        <v>44961</v>
      </c>
      <c r="B1473" s="1">
        <v>2880</v>
      </c>
      <c r="C1473" s="1">
        <v>433049</v>
      </c>
      <c r="D1473" s="1">
        <v>2054</v>
      </c>
      <c r="E1473" s="1">
        <v>149</v>
      </c>
      <c r="F1473" s="1">
        <v>435252</v>
      </c>
      <c r="G1473" s="25">
        <f>IF(A!B1473&gt;0,G1472+A!B1473," ")</f>
        <v>13674</v>
      </c>
      <c r="I1473" s="25">
        <f t="shared" si="54"/>
        <v>2078798</v>
      </c>
      <c r="K1473" s="83"/>
      <c r="L1473" s="83">
        <v>120.6</v>
      </c>
      <c r="M1473" s="83">
        <v>538.5</v>
      </c>
      <c r="N1473" s="87">
        <f t="shared" si="50"/>
        <v>47998.205855407716</v>
      </c>
      <c r="O1473" s="87">
        <v>47998.205855407708</v>
      </c>
      <c r="P1473" s="83">
        <f t="shared" si="52"/>
        <v>105.81793043704496</v>
      </c>
      <c r="Q1473" s="92">
        <f t="shared" si="53"/>
        <v>230085.80459477584</v>
      </c>
      <c r="R1473" s="99">
        <v>110.27681861406199</v>
      </c>
      <c r="S1473" s="99">
        <v>104.124793666835</v>
      </c>
      <c r="T1473" s="99">
        <v>106.962138892393</v>
      </c>
      <c r="U1473" s="99">
        <v>106.057459103554</v>
      </c>
      <c r="V1473" s="99">
        <v>109.302754466975</v>
      </c>
      <c r="W1473" s="99">
        <v>107.914408204902</v>
      </c>
      <c r="X1473" s="85">
        <f>A!N1473-O1473</f>
        <v>0</v>
      </c>
    </row>
    <row r="1474" spans="1:24" ht="12.5" x14ac:dyDescent="0.25">
      <c r="A1474" s="9">
        <v>44968</v>
      </c>
      <c r="B1474" s="1">
        <v>2871</v>
      </c>
      <c r="C1474" s="1">
        <v>428487</v>
      </c>
      <c r="D1474" s="1">
        <v>2062</v>
      </c>
      <c r="E1474" s="1">
        <v>278</v>
      </c>
      <c r="F1474" s="1">
        <v>430827</v>
      </c>
      <c r="G1474" s="25">
        <f>IF(A!B1474&gt;0,G1473+A!B1474," ")</f>
        <v>16545</v>
      </c>
      <c r="I1474" s="25">
        <f t="shared" si="54"/>
        <v>2509625</v>
      </c>
      <c r="K1474" s="83"/>
      <c r="L1474" s="83">
        <v>108.3</v>
      </c>
      <c r="M1474" s="83">
        <v>646.79999999999995</v>
      </c>
      <c r="N1474" s="87">
        <f t="shared" si="50"/>
        <v>47510.23093304049</v>
      </c>
      <c r="O1474" s="87">
        <v>47510.230933040482</v>
      </c>
      <c r="P1474" s="83">
        <f t="shared" si="52"/>
        <v>104.74212988429868</v>
      </c>
      <c r="Q1474" s="92">
        <f t="shared" si="53"/>
        <v>277596.03552781633</v>
      </c>
      <c r="R1474" s="99">
        <v>110.27681861406199</v>
      </c>
      <c r="S1474" s="99">
        <v>104.406729991916</v>
      </c>
      <c r="T1474" s="99">
        <v>105.107200086701</v>
      </c>
      <c r="U1474" s="99">
        <v>104.886621940548</v>
      </c>
      <c r="V1474" s="99">
        <v>113.224829943204</v>
      </c>
      <c r="W1474" s="99">
        <v>109.57554424397701</v>
      </c>
      <c r="X1474" s="85">
        <f>A!N1474-O1474</f>
        <v>0</v>
      </c>
    </row>
    <row r="1475" spans="1:24" ht="12.5" x14ac:dyDescent="0.25">
      <c r="A1475" s="9">
        <v>44975</v>
      </c>
      <c r="B1475" s="1">
        <v>2736</v>
      </c>
      <c r="C1475" s="1">
        <v>408684</v>
      </c>
      <c r="D1475" s="1">
        <v>1961</v>
      </c>
      <c r="E1475" s="1">
        <v>236</v>
      </c>
      <c r="F1475" s="1">
        <v>410881</v>
      </c>
      <c r="G1475" s="25">
        <f>IF(A!B1475&gt;0,G1474+A!B1475," ")</f>
        <v>19281</v>
      </c>
      <c r="I1475" s="25">
        <f t="shared" si="54"/>
        <v>2920506</v>
      </c>
      <c r="K1475" s="83"/>
      <c r="L1475" s="83">
        <v>107.3</v>
      </c>
      <c r="M1475" s="83">
        <v>754.1</v>
      </c>
      <c r="N1475" s="87">
        <f t="shared" si="50"/>
        <v>45310.649508964401</v>
      </c>
      <c r="O1475" s="87">
        <v>45310.649508964401</v>
      </c>
      <c r="P1475" s="83">
        <f t="shared" si="52"/>
        <v>99.892882918179509</v>
      </c>
      <c r="Q1475" s="92">
        <f t="shared" si="53"/>
        <v>322906.68503678072</v>
      </c>
      <c r="R1475" s="99">
        <v>110.27681861406199</v>
      </c>
      <c r="S1475" s="99">
        <v>103.107724050717</v>
      </c>
      <c r="T1475" s="99">
        <v>106.22897901762001</v>
      </c>
      <c r="U1475" s="99">
        <v>105.16723080058</v>
      </c>
      <c r="V1475" s="99">
        <v>113.241126515207</v>
      </c>
      <c r="W1475" s="99">
        <v>109.76948556881401</v>
      </c>
      <c r="X1475" s="85">
        <f>A!N1475-O1475</f>
        <v>0</v>
      </c>
    </row>
    <row r="1476" spans="1:24" ht="12.5" x14ac:dyDescent="0.25">
      <c r="A1476" s="9">
        <v>44982</v>
      </c>
      <c r="B1476" s="1">
        <v>2292</v>
      </c>
      <c r="C1476" s="1">
        <v>386176</v>
      </c>
      <c r="D1476" s="1">
        <v>1671</v>
      </c>
      <c r="E1476" s="1">
        <v>175</v>
      </c>
      <c r="F1476" s="1">
        <v>388022</v>
      </c>
      <c r="G1476" s="25">
        <f>IF(A!B1476&gt;0,G1475+A!B1476," ")</f>
        <v>21573</v>
      </c>
      <c r="I1476" s="25">
        <f t="shared" si="54"/>
        <v>3308528</v>
      </c>
      <c r="K1476" s="83"/>
      <c r="L1476" s="83">
        <v>95.4</v>
      </c>
      <c r="M1476" s="83">
        <v>849.6</v>
      </c>
      <c r="N1476" s="87">
        <f t="shared" si="50"/>
        <v>42789.831712265564</v>
      </c>
      <c r="O1476" s="87">
        <v>42789.831712265564</v>
      </c>
      <c r="P1476" s="83">
        <f t="shared" si="52"/>
        <v>94.335430978015182</v>
      </c>
      <c r="Q1476" s="92">
        <f t="shared" si="53"/>
        <v>365696.51674904628</v>
      </c>
      <c r="R1476" s="99">
        <v>110.27681861406199</v>
      </c>
      <c r="S1476" s="99">
        <v>104.96983200071899</v>
      </c>
      <c r="T1476" s="99">
        <v>105.304784624387</v>
      </c>
      <c r="U1476" s="99">
        <v>105.192983087442</v>
      </c>
      <c r="V1476" s="99">
        <v>114.006995598377</v>
      </c>
      <c r="W1476" s="99">
        <v>110.21945662874801</v>
      </c>
      <c r="X1476" s="85">
        <f>A!N1476-O1476</f>
        <v>0</v>
      </c>
    </row>
    <row r="1477" spans="1:24" ht="12.5" x14ac:dyDescent="0.25">
      <c r="A1477" s="9">
        <v>44989</v>
      </c>
      <c r="B1477" s="1">
        <v>2587</v>
      </c>
      <c r="C1477" s="1">
        <v>426033</v>
      </c>
      <c r="D1477" s="1">
        <v>1773</v>
      </c>
      <c r="E1477" s="1">
        <v>239</v>
      </c>
      <c r="F1477" s="1">
        <v>428045</v>
      </c>
      <c r="G1477" s="25">
        <f>IF(A!B1477&gt;0,G1476+A!B1477," ")</f>
        <v>24160</v>
      </c>
      <c r="I1477" s="25">
        <f t="shared" si="54"/>
        <v>3736573</v>
      </c>
      <c r="K1477" s="83"/>
      <c r="L1477" s="83">
        <v>104.7</v>
      </c>
      <c r="M1477" s="83">
        <v>954.3</v>
      </c>
      <c r="N1477" s="87">
        <f t="shared" si="50"/>
        <v>47136.365847880836</v>
      </c>
      <c r="O1477" s="87">
        <v>47136.365847880828</v>
      </c>
      <c r="P1477" s="83">
        <f t="shared" si="52"/>
        <v>103.91789846003583</v>
      </c>
      <c r="Q1477" s="92">
        <f t="shared" si="53"/>
        <v>412832.88259692711</v>
      </c>
      <c r="R1477" s="99">
        <v>110.120117856489</v>
      </c>
      <c r="S1477" s="99">
        <v>105.117430539064</v>
      </c>
      <c r="T1477" s="99">
        <v>105.636729585818</v>
      </c>
      <c r="U1477" s="99">
        <v>105.47071136514001</v>
      </c>
      <c r="V1477" s="99">
        <v>111.58724588427999</v>
      </c>
      <c r="W1477" s="99">
        <v>108.952182597624</v>
      </c>
      <c r="X1477" s="85">
        <f>A!N1477-O1477</f>
        <v>0</v>
      </c>
    </row>
    <row r="1478" spans="1:24" ht="12.5" x14ac:dyDescent="0.25">
      <c r="A1478" s="9">
        <v>44996</v>
      </c>
      <c r="B1478" s="1">
        <v>2467</v>
      </c>
      <c r="C1478" s="1">
        <v>409592</v>
      </c>
      <c r="D1478" s="1">
        <v>1834</v>
      </c>
      <c r="E1478" s="1">
        <v>238</v>
      </c>
      <c r="F1478" s="1">
        <v>411664</v>
      </c>
      <c r="G1478" s="25">
        <f>IF(A!B1478&gt;0,G1477+A!B1478," ")</f>
        <v>26627</v>
      </c>
      <c r="I1478" s="25">
        <f t="shared" si="54"/>
        <v>4148237</v>
      </c>
      <c r="K1478" s="83"/>
      <c r="L1478" s="83">
        <v>108.6</v>
      </c>
      <c r="M1478" s="83">
        <v>1062.8</v>
      </c>
      <c r="N1478" s="87">
        <f t="shared" si="50"/>
        <v>45332.488197273684</v>
      </c>
      <c r="O1478" s="87">
        <v>45332.488197273677</v>
      </c>
      <c r="P1478" s="83">
        <f t="shared" si="52"/>
        <v>99.941028984457674</v>
      </c>
      <c r="Q1478" s="92">
        <f t="shared" si="53"/>
        <v>458165.3707942008</v>
      </c>
      <c r="R1478" s="99">
        <v>110.120117856489</v>
      </c>
      <c r="S1478" s="99">
        <v>104.055197217344</v>
      </c>
      <c r="T1478" s="99">
        <v>106.58698447946701</v>
      </c>
      <c r="U1478" s="99">
        <v>105.77390422584099</v>
      </c>
      <c r="V1478" s="99">
        <v>113.296900783715</v>
      </c>
      <c r="W1478" s="99">
        <v>109.92682624664801</v>
      </c>
      <c r="X1478" s="85">
        <f>A!N1478-O1478</f>
        <v>0</v>
      </c>
    </row>
    <row r="1479" spans="1:24" ht="12.5" x14ac:dyDescent="0.25">
      <c r="A1479" s="9">
        <v>45003</v>
      </c>
      <c r="B1479" s="1">
        <v>2557</v>
      </c>
      <c r="C1479" s="1">
        <v>421323</v>
      </c>
      <c r="D1479" s="1">
        <v>1658</v>
      </c>
      <c r="E1479" s="1">
        <v>217</v>
      </c>
      <c r="F1479" s="1">
        <v>423198</v>
      </c>
      <c r="G1479" s="25">
        <f>IF(A!B1479&gt;0,G1478+A!B1479," ")</f>
        <v>29184</v>
      </c>
      <c r="I1479" s="25">
        <f t="shared" si="54"/>
        <v>4571435</v>
      </c>
      <c r="K1479" s="83"/>
      <c r="L1479" s="83">
        <v>102.5</v>
      </c>
      <c r="M1479" s="83">
        <v>1165.3</v>
      </c>
      <c r="N1479" s="87">
        <f t="shared" si="50"/>
        <v>46602.613636630427</v>
      </c>
      <c r="O1479" s="87">
        <v>46602.613636630427</v>
      </c>
      <c r="P1479" s="83">
        <f t="shared" si="52"/>
        <v>102.74117626065073</v>
      </c>
      <c r="Q1479" s="92">
        <f t="shared" si="53"/>
        <v>504767.98443083122</v>
      </c>
      <c r="R1479" s="99">
        <v>110.120117856489</v>
      </c>
      <c r="S1479" s="99">
        <v>105.03063675734199</v>
      </c>
      <c r="T1479" s="99">
        <v>106.315567772972</v>
      </c>
      <c r="U1479" s="99">
        <v>105.90005306432801</v>
      </c>
      <c r="V1479" s="99">
        <v>112.277814984131</v>
      </c>
      <c r="W1479" s="99">
        <v>109.52299160203999</v>
      </c>
      <c r="X1479" s="85">
        <f>A!N1479-O1479</f>
        <v>0</v>
      </c>
    </row>
    <row r="1480" spans="1:24" ht="12.5" x14ac:dyDescent="0.25">
      <c r="A1480" s="9">
        <v>45010</v>
      </c>
      <c r="B1480" s="1">
        <v>2660</v>
      </c>
      <c r="C1480" s="1">
        <v>427885</v>
      </c>
      <c r="D1480" s="1">
        <v>1712</v>
      </c>
      <c r="E1480" s="1">
        <v>424</v>
      </c>
      <c r="F1480" s="1">
        <v>430021</v>
      </c>
      <c r="G1480" s="25">
        <f>IF(A!B1480&gt;0,G1479+A!B1480," ")</f>
        <v>31844</v>
      </c>
      <c r="I1480" s="25">
        <f t="shared" si="54"/>
        <v>5001456</v>
      </c>
      <c r="K1480" s="83"/>
      <c r="L1480" s="83">
        <v>106.7</v>
      </c>
      <c r="M1480" s="83">
        <v>1272</v>
      </c>
      <c r="N1480" s="87">
        <f t="shared" ref="N1480:N1544" si="55">F1480/1000*R1480</f>
        <v>47353.963200765262</v>
      </c>
      <c r="O1480" s="87">
        <v>47353.963200765262</v>
      </c>
      <c r="P1480" s="83">
        <f t="shared" si="52"/>
        <v>104.39761850665954</v>
      </c>
      <c r="Q1480" s="92">
        <f t="shared" si="53"/>
        <v>552121.94763159647</v>
      </c>
      <c r="R1480" s="99">
        <v>110.120117856489</v>
      </c>
      <c r="S1480" s="99">
        <v>102.957875549758</v>
      </c>
      <c r="T1480" s="99">
        <v>106.09544596776</v>
      </c>
      <c r="U1480" s="99">
        <v>105.11695558754199</v>
      </c>
      <c r="V1480" s="99">
        <v>111.775555770062</v>
      </c>
      <c r="W1480" s="99">
        <v>108.806460614714</v>
      </c>
      <c r="X1480" s="85">
        <f>A!N1480-O1480</f>
        <v>0</v>
      </c>
    </row>
    <row r="1481" spans="1:24" ht="12.5" x14ac:dyDescent="0.25">
      <c r="A1481" s="9">
        <v>45017</v>
      </c>
      <c r="B1481" s="1">
        <v>2602</v>
      </c>
      <c r="C1481" s="1">
        <v>421186</v>
      </c>
      <c r="D1481" s="1">
        <v>1755</v>
      </c>
      <c r="E1481" s="1">
        <v>196</v>
      </c>
      <c r="F1481" s="1">
        <v>423137</v>
      </c>
      <c r="G1481" s="25">
        <f>IF(A!B1481&gt;0,G1480+A!B1481," ")</f>
        <v>34446</v>
      </c>
      <c r="I1481" s="25">
        <f t="shared" si="54"/>
        <v>5424593</v>
      </c>
      <c r="K1481" s="83"/>
      <c r="L1481" s="83">
        <v>105.3</v>
      </c>
      <c r="M1481" s="83">
        <v>1377.3</v>
      </c>
      <c r="N1481" s="87">
        <f t="shared" si="55"/>
        <v>46595.896309441188</v>
      </c>
      <c r="O1481" s="87">
        <v>46595.896309441181</v>
      </c>
      <c r="P1481" s="83">
        <f t="shared" si="52"/>
        <v>102.72636708917096</v>
      </c>
      <c r="Q1481" s="92">
        <f t="shared" si="53"/>
        <v>598717.84394103766</v>
      </c>
      <c r="R1481" s="99">
        <v>110.120117856489</v>
      </c>
      <c r="S1481" s="99">
        <v>104.512862385939</v>
      </c>
      <c r="T1481" s="99">
        <v>104.670560333005</v>
      </c>
      <c r="U1481" s="99">
        <v>104.61947534904</v>
      </c>
      <c r="V1481" s="99">
        <v>112.353048874579</v>
      </c>
      <c r="W1481" s="99">
        <v>109.001822104897</v>
      </c>
      <c r="X1481" s="85">
        <f>A!N1481-O1481</f>
        <v>0</v>
      </c>
    </row>
    <row r="1482" spans="1:24" ht="12.5" x14ac:dyDescent="0.25">
      <c r="A1482" s="9">
        <v>45024</v>
      </c>
      <c r="B1482" s="1">
        <v>2171</v>
      </c>
      <c r="C1482" s="1">
        <v>354518</v>
      </c>
      <c r="D1482" s="1">
        <v>1456</v>
      </c>
      <c r="E1482" s="1">
        <v>157</v>
      </c>
      <c r="F1482" s="1">
        <v>356131</v>
      </c>
      <c r="G1482" s="25">
        <f>IF(A!B1482&gt;0,G1481+A!B1482," ")</f>
        <v>36617</v>
      </c>
      <c r="I1482" s="25">
        <f t="shared" si="54"/>
        <v>5780724</v>
      </c>
      <c r="K1482" s="83"/>
      <c r="L1482" s="83">
        <v>89.7</v>
      </c>
      <c r="M1482" s="83">
        <v>1467</v>
      </c>
      <c r="N1482" s="87">
        <f t="shared" si="55"/>
        <v>39029.329817263322</v>
      </c>
      <c r="O1482" s="87">
        <v>39029.329817263329</v>
      </c>
      <c r="P1482" s="83">
        <f t="shared" si="52"/>
        <v>86.044943430783462</v>
      </c>
      <c r="Q1482" s="92">
        <f t="shared" si="53"/>
        <v>637747.17375830095</v>
      </c>
      <c r="R1482" s="99">
        <v>109.592621303013</v>
      </c>
      <c r="S1482" s="99">
        <v>103.786058147113</v>
      </c>
      <c r="T1482" s="99">
        <v>105.590929444859</v>
      </c>
      <c r="U1482" s="99">
        <v>104.95337283906601</v>
      </c>
      <c r="V1482" s="99">
        <v>112.852348205376</v>
      </c>
      <c r="W1482" s="99">
        <v>109.86550454748399</v>
      </c>
      <c r="X1482" s="85">
        <f>A!N1482-O1482</f>
        <v>0</v>
      </c>
    </row>
    <row r="1483" spans="1:24" ht="12.5" x14ac:dyDescent="0.25">
      <c r="A1483" s="9">
        <v>45031</v>
      </c>
      <c r="B1483" s="1">
        <v>2821</v>
      </c>
      <c r="C1483" s="1">
        <v>383167</v>
      </c>
      <c r="D1483" s="1">
        <v>1959</v>
      </c>
      <c r="E1483" s="1">
        <v>237</v>
      </c>
      <c r="F1483" s="1">
        <v>385363</v>
      </c>
      <c r="G1483" s="25">
        <f>IF(A!B1483&gt;0,G1482+A!B1483," ")</f>
        <v>39438</v>
      </c>
      <c r="I1483" s="25">
        <f t="shared" si="54"/>
        <v>6166087</v>
      </c>
      <c r="K1483" s="83"/>
      <c r="L1483" s="83">
        <v>97</v>
      </c>
      <c r="M1483" s="83">
        <v>1563.9</v>
      </c>
      <c r="N1483" s="87">
        <f t="shared" si="55"/>
        <v>42232.941323193001</v>
      </c>
      <c r="O1483" s="87">
        <v>42232.941323193001</v>
      </c>
      <c r="P1483" s="83">
        <f t="shared" si="52"/>
        <v>93.107697828374967</v>
      </c>
      <c r="Q1483" s="92">
        <f t="shared" si="53"/>
        <v>679980.11508149398</v>
      </c>
      <c r="R1483" s="99">
        <v>109.592621303013</v>
      </c>
      <c r="S1483" s="99">
        <v>105.11867897971101</v>
      </c>
      <c r="T1483" s="99">
        <v>106.152781277689</v>
      </c>
      <c r="U1483" s="99">
        <v>105.820446057691</v>
      </c>
      <c r="V1483" s="99">
        <v>111.969042462491</v>
      </c>
      <c r="W1483" s="99">
        <v>109.07670689713299</v>
      </c>
      <c r="X1483" s="85">
        <f>A!N1483-O1483</f>
        <v>0</v>
      </c>
    </row>
    <row r="1484" spans="1:24" ht="12.5" x14ac:dyDescent="0.25">
      <c r="A1484" s="9">
        <v>45038</v>
      </c>
      <c r="B1484" s="1">
        <v>2590</v>
      </c>
      <c r="C1484" s="1">
        <v>419181</v>
      </c>
      <c r="D1484" s="1">
        <v>1842</v>
      </c>
      <c r="E1484" s="1">
        <v>225</v>
      </c>
      <c r="F1484" s="1">
        <v>421248</v>
      </c>
      <c r="G1484" s="25">
        <f>IF(A!B1484&gt;0,G1483+A!B1484," ")</f>
        <v>42028</v>
      </c>
      <c r="I1484" s="25">
        <f t="shared" si="54"/>
        <v>6587335</v>
      </c>
      <c r="K1484" s="83"/>
      <c r="L1484" s="83">
        <v>104.7</v>
      </c>
      <c r="M1484" s="83">
        <v>1668.6</v>
      </c>
      <c r="N1484" s="87">
        <f t="shared" si="55"/>
        <v>46165.672538651619</v>
      </c>
      <c r="O1484" s="87">
        <v>46165.672538651626</v>
      </c>
      <c r="P1484" s="83">
        <f t="shared" si="52"/>
        <v>101.7778860316307</v>
      </c>
      <c r="Q1484" s="92">
        <f t="shared" si="53"/>
        <v>726145.78762014559</v>
      </c>
      <c r="R1484" s="99">
        <v>109.592621303013</v>
      </c>
      <c r="S1484" s="99">
        <v>104.641837475372</v>
      </c>
      <c r="T1484" s="99">
        <v>105.642860108446</v>
      </c>
      <c r="U1484" s="99">
        <v>105.317991373653</v>
      </c>
      <c r="V1484" s="99">
        <v>107.049103339274</v>
      </c>
      <c r="W1484" s="99">
        <v>106.316419306442</v>
      </c>
      <c r="X1484" s="85">
        <f>A!N1484-O1484</f>
        <v>0</v>
      </c>
    </row>
    <row r="1485" spans="1:24" ht="12.5" x14ac:dyDescent="0.25">
      <c r="A1485" s="9">
        <v>45045</v>
      </c>
      <c r="B1485" s="1">
        <v>2537</v>
      </c>
      <c r="C1485" s="1">
        <v>416790</v>
      </c>
      <c r="D1485" s="1">
        <v>1812</v>
      </c>
      <c r="E1485" s="1">
        <v>178</v>
      </c>
      <c r="F1485" s="1">
        <v>418780</v>
      </c>
      <c r="G1485" s="25">
        <f>IF(A!B1485&gt;0,G1484+A!B1485," ")</f>
        <v>44565</v>
      </c>
      <c r="I1485" s="25">
        <f t="shared" si="54"/>
        <v>7006115</v>
      </c>
      <c r="K1485" s="83"/>
      <c r="L1485" s="83">
        <v>103.3</v>
      </c>
      <c r="M1485" s="83">
        <v>1772.5</v>
      </c>
      <c r="N1485" s="87">
        <f t="shared" si="55"/>
        <v>45895.197949275782</v>
      </c>
      <c r="O1485" s="87">
        <v>45895.197949275782</v>
      </c>
      <c r="P1485" s="83">
        <f t="shared" si="52"/>
        <v>101.18159163325713</v>
      </c>
      <c r="Q1485" s="92">
        <f t="shared" si="53"/>
        <v>772040.98556942143</v>
      </c>
      <c r="R1485" s="99">
        <v>109.592621303013</v>
      </c>
      <c r="S1485" s="99">
        <v>106.10806610371399</v>
      </c>
      <c r="T1485" s="99">
        <v>105.348573462438</v>
      </c>
      <c r="U1485" s="99">
        <v>105.590855505977</v>
      </c>
      <c r="V1485" s="99">
        <v>112.09304952581699</v>
      </c>
      <c r="W1485" s="99">
        <v>109.27452122833</v>
      </c>
      <c r="X1485" s="85">
        <f>A!N1485-O1485</f>
        <v>0</v>
      </c>
    </row>
    <row r="1486" spans="1:24" ht="12.5" x14ac:dyDescent="0.25">
      <c r="A1486" s="9">
        <v>45052</v>
      </c>
      <c r="B1486" s="1">
        <v>3002</v>
      </c>
      <c r="C1486" s="1">
        <v>417354</v>
      </c>
      <c r="D1486" s="1">
        <v>2012</v>
      </c>
      <c r="E1486" s="1">
        <v>242</v>
      </c>
      <c r="F1486" s="1">
        <v>419608</v>
      </c>
      <c r="G1486" s="25">
        <f>IF(A!B1486&gt;0,G1485+A!B1486," ")</f>
        <v>47567</v>
      </c>
      <c r="I1486" s="25">
        <f t="shared" si="54"/>
        <v>7425723</v>
      </c>
      <c r="K1486" s="83"/>
      <c r="L1486" s="83">
        <v>114.1</v>
      </c>
      <c r="M1486" s="83">
        <v>1886.6</v>
      </c>
      <c r="N1486" s="87">
        <f t="shared" si="55"/>
        <v>45424.498857638391</v>
      </c>
      <c r="O1486" s="87">
        <v>45424.498857638398</v>
      </c>
      <c r="P1486" s="83">
        <f t="shared" si="52"/>
        <v>100.1438777677491</v>
      </c>
      <c r="Q1486" s="92">
        <f t="shared" si="53"/>
        <v>817465.48442705988</v>
      </c>
      <c r="R1486" s="99">
        <v>108.25460634124801</v>
      </c>
      <c r="S1486" s="99">
        <v>104.39329009474</v>
      </c>
      <c r="T1486" s="99">
        <v>105.26364103693901</v>
      </c>
      <c r="U1486" s="99">
        <v>104.98112989181701</v>
      </c>
      <c r="V1486" s="99">
        <v>111.39575154204999</v>
      </c>
      <c r="W1486" s="99">
        <v>108.62187803854999</v>
      </c>
      <c r="X1486" s="85">
        <f>A!N1486-O1486</f>
        <v>0</v>
      </c>
    </row>
    <row r="1487" spans="1:24" ht="12.5" x14ac:dyDescent="0.25">
      <c r="A1487" s="9">
        <v>45059</v>
      </c>
      <c r="B1487" s="1">
        <v>2937</v>
      </c>
      <c r="C1487" s="1">
        <v>428501</v>
      </c>
      <c r="D1487" s="1">
        <v>2061</v>
      </c>
      <c r="E1487" s="1">
        <v>164</v>
      </c>
      <c r="F1487" s="1">
        <v>430726</v>
      </c>
      <c r="G1487" s="25">
        <f>IF(A!B1487&gt;0,G1486+A!B1487," ")</f>
        <v>50504</v>
      </c>
      <c r="I1487" s="25">
        <f t="shared" si="54"/>
        <v>7856449</v>
      </c>
      <c r="K1487" s="83"/>
      <c r="L1487" s="83">
        <v>105.7</v>
      </c>
      <c r="M1487" s="83">
        <v>1992.3</v>
      </c>
      <c r="N1487" s="87">
        <f t="shared" si="55"/>
        <v>46628.073570940389</v>
      </c>
      <c r="O1487" s="87">
        <v>46628.073570940389</v>
      </c>
      <c r="P1487" s="83">
        <f t="shared" si="52"/>
        <v>102.7973058077813</v>
      </c>
      <c r="Q1487" s="92">
        <f t="shared" si="53"/>
        <v>864093.55799800029</v>
      </c>
      <c r="R1487" s="99">
        <v>108.25460634124801</v>
      </c>
      <c r="S1487" s="99">
        <v>104.153347879449</v>
      </c>
      <c r="T1487" s="99">
        <v>104.184521193568</v>
      </c>
      <c r="U1487" s="99">
        <v>104.174928398326</v>
      </c>
      <c r="V1487" s="99">
        <v>111.014294758589</v>
      </c>
      <c r="W1487" s="99">
        <v>107.98721228809001</v>
      </c>
      <c r="X1487" s="85">
        <f>A!N1487-O1487</f>
        <v>0</v>
      </c>
    </row>
    <row r="1488" spans="1:24" ht="12.5" x14ac:dyDescent="0.25">
      <c r="A1488" s="9">
        <v>45066</v>
      </c>
      <c r="B1488" s="1">
        <v>3018</v>
      </c>
      <c r="C1488" s="1">
        <v>398554</v>
      </c>
      <c r="D1488" s="1">
        <v>1902</v>
      </c>
      <c r="E1488" s="1">
        <v>232</v>
      </c>
      <c r="F1488" s="1">
        <v>400688</v>
      </c>
      <c r="G1488" s="25">
        <f>IF(A!B1488&gt;0,G1487+A!B1488," ")</f>
        <v>53522</v>
      </c>
      <c r="I1488" s="25">
        <f t="shared" si="54"/>
        <v>8257137</v>
      </c>
      <c r="K1488" s="83"/>
      <c r="L1488" s="83">
        <v>98.6</v>
      </c>
      <c r="M1488" s="83">
        <v>2090.8000000000002</v>
      </c>
      <c r="N1488" s="87">
        <f t="shared" si="55"/>
        <v>43376.321705661983</v>
      </c>
      <c r="O1488" s="87">
        <v>43376.321705661983</v>
      </c>
      <c r="P1488" s="83">
        <f t="shared" si="52"/>
        <v>95.628420084945589</v>
      </c>
      <c r="Q1488" s="92">
        <f t="shared" si="53"/>
        <v>907469.87970366224</v>
      </c>
      <c r="R1488" s="99">
        <v>108.25460634124801</v>
      </c>
      <c r="S1488" s="99">
        <v>102.670596096842</v>
      </c>
      <c r="T1488" s="99">
        <v>102.60555540616799</v>
      </c>
      <c r="U1488" s="99">
        <v>102.627893838639</v>
      </c>
      <c r="V1488" s="99">
        <v>110.881668241188</v>
      </c>
      <c r="W1488" s="99">
        <v>107.381279199776</v>
      </c>
      <c r="X1488" s="85">
        <f>A!N1488-O1488</f>
        <v>0</v>
      </c>
    </row>
    <row r="1489" spans="1:24" ht="12.5" x14ac:dyDescent="0.25">
      <c r="A1489" s="9">
        <v>45073</v>
      </c>
      <c r="B1489" s="1">
        <v>2420</v>
      </c>
      <c r="C1489" s="1">
        <v>365472</v>
      </c>
      <c r="D1489" s="1">
        <v>1682</v>
      </c>
      <c r="E1489" s="1">
        <v>110</v>
      </c>
      <c r="F1489" s="1">
        <v>367264</v>
      </c>
      <c r="G1489" s="25">
        <f>IF(A!B1489&gt;0,G1488+A!B1489," ")</f>
        <v>55942</v>
      </c>
      <c r="I1489" s="25">
        <f t="shared" si="54"/>
        <v>8624401</v>
      </c>
      <c r="K1489" s="83"/>
      <c r="L1489" s="83">
        <v>89.9</v>
      </c>
      <c r="M1489" s="83">
        <v>2108.6999999999998</v>
      </c>
      <c r="N1489" s="87">
        <f t="shared" si="55"/>
        <v>39758.019743312107</v>
      </c>
      <c r="O1489" s="87">
        <v>39758.019743312107</v>
      </c>
      <c r="P1489" s="83">
        <f t="shared" si="52"/>
        <v>87.651429726064805</v>
      </c>
      <c r="Q1489" s="92">
        <f t="shared" si="53"/>
        <v>947227.89944697439</v>
      </c>
      <c r="R1489" s="99">
        <v>108.25460634124801</v>
      </c>
      <c r="S1489" s="99">
        <v>102.18224602062401</v>
      </c>
      <c r="T1489" s="99">
        <v>103.522074451934</v>
      </c>
      <c r="U1489" s="99">
        <v>103.129281693423</v>
      </c>
      <c r="V1489" s="99">
        <v>110.192657674865</v>
      </c>
      <c r="W1489" s="99">
        <v>107.056272871831</v>
      </c>
      <c r="X1489" s="85">
        <f>A!N1489-O1489</f>
        <v>0</v>
      </c>
    </row>
    <row r="1490" spans="1:24" ht="12.5" x14ac:dyDescent="0.25">
      <c r="A1490" s="9">
        <v>45080</v>
      </c>
      <c r="B1490" s="1">
        <v>3065</v>
      </c>
      <c r="C1490" s="1">
        <v>405521</v>
      </c>
      <c r="D1490" s="1">
        <v>2099</v>
      </c>
      <c r="E1490" s="1">
        <v>169</v>
      </c>
      <c r="F1490" s="1">
        <v>407789</v>
      </c>
      <c r="G1490" s="25">
        <f>IF(A!B1490&gt;0,G1489+A!B1490," ")</f>
        <v>59007</v>
      </c>
      <c r="I1490" s="25">
        <f t="shared" si="54"/>
        <v>9032190</v>
      </c>
      <c r="K1490" s="83"/>
      <c r="L1490" s="83">
        <v>98.9</v>
      </c>
      <c r="M1490" s="83">
        <v>2279.6999999999998</v>
      </c>
      <c r="N1490" s="87">
        <f t="shared" si="55"/>
        <v>43358.785197662772</v>
      </c>
      <c r="O1490" s="87">
        <v>43358.785197662764</v>
      </c>
      <c r="P1490" s="83">
        <f t="shared" si="52"/>
        <v>95.589758702702255</v>
      </c>
      <c r="Q1490" s="92">
        <f t="shared" si="53"/>
        <v>990586.68464463716</v>
      </c>
      <c r="R1490" s="99">
        <v>106.326519836638</v>
      </c>
      <c r="S1490" s="99">
        <v>102.79641852317199</v>
      </c>
      <c r="T1490" s="99">
        <v>103.647964038455</v>
      </c>
      <c r="U1490" s="99">
        <v>103.37824583429099</v>
      </c>
      <c r="V1490" s="99">
        <v>109.07957954030201</v>
      </c>
      <c r="W1490" s="99">
        <v>106.58505992069399</v>
      </c>
      <c r="X1490" s="85">
        <f>A!N1490-O1490</f>
        <v>0</v>
      </c>
    </row>
    <row r="1491" spans="1:24" ht="12.5" x14ac:dyDescent="0.25">
      <c r="A1491" s="9">
        <v>45087</v>
      </c>
      <c r="B1491" s="1">
        <v>3185</v>
      </c>
      <c r="C1491" s="1">
        <v>410568</v>
      </c>
      <c r="D1491" s="1">
        <v>2333</v>
      </c>
      <c r="E1491" s="1">
        <v>190</v>
      </c>
      <c r="F1491" s="1">
        <v>413091</v>
      </c>
      <c r="G1491" s="25">
        <f>IF(A!B1491&gt;0,G1490+A!B1491," ")</f>
        <v>62192</v>
      </c>
      <c r="I1491" s="25">
        <f t="shared" si="54"/>
        <v>9445281</v>
      </c>
      <c r="K1491" s="83"/>
      <c r="L1491" s="83">
        <v>99.5</v>
      </c>
      <c r="M1491" s="83">
        <v>2379.1999999999998</v>
      </c>
      <c r="N1491" s="87">
        <f t="shared" si="55"/>
        <v>43922.528405836631</v>
      </c>
      <c r="O1491" s="87">
        <v>43922.528405836623</v>
      </c>
      <c r="P1491" s="83">
        <f t="shared" si="52"/>
        <v>96.832599732356641</v>
      </c>
      <c r="Q1491" s="92">
        <f t="shared" si="53"/>
        <v>1034509.2130504738</v>
      </c>
      <c r="R1491" s="99">
        <v>106.326519836638</v>
      </c>
      <c r="S1491" s="99">
        <v>102.493961054967</v>
      </c>
      <c r="T1491" s="99">
        <v>102.439367355123</v>
      </c>
      <c r="U1491" s="99">
        <v>102.45693709416</v>
      </c>
      <c r="V1491" s="99">
        <v>108.483671097399</v>
      </c>
      <c r="W1491" s="99">
        <v>105.90885301301699</v>
      </c>
      <c r="X1491" s="85">
        <f>A!N1491-O1491</f>
        <v>0</v>
      </c>
    </row>
    <row r="1492" spans="1:24" ht="12.5" x14ac:dyDescent="0.25">
      <c r="A1492" s="9">
        <v>45094</v>
      </c>
      <c r="B1492" s="1">
        <v>3139</v>
      </c>
      <c r="C1492" s="1">
        <v>410796</v>
      </c>
      <c r="D1492" s="1">
        <v>2251</v>
      </c>
      <c r="E1492" s="1">
        <v>189</v>
      </c>
      <c r="F1492" s="1">
        <v>413236</v>
      </c>
      <c r="G1492" s="25">
        <f>IF(A!B1492&gt;0,G1491+A!B1492," ")</f>
        <v>65331</v>
      </c>
      <c r="I1492" s="25">
        <f t="shared" si="54"/>
        <v>9858517</v>
      </c>
      <c r="K1492" s="83"/>
      <c r="L1492" s="83">
        <v>99.5</v>
      </c>
      <c r="M1492" s="83">
        <v>2478.6</v>
      </c>
      <c r="N1492" s="87">
        <f t="shared" si="55"/>
        <v>43937.945751212937</v>
      </c>
      <c r="O1492" s="87">
        <v>43937.945751212937</v>
      </c>
      <c r="P1492" s="83">
        <f t="shared" si="52"/>
        <v>96.866589160742137</v>
      </c>
      <c r="Q1492" s="92">
        <f t="shared" si="53"/>
        <v>1078447.1588016867</v>
      </c>
      <c r="R1492" s="99">
        <v>106.326519836638</v>
      </c>
      <c r="S1492" s="99">
        <v>102.651567944251</v>
      </c>
      <c r="T1492" s="99">
        <v>102.787693561532</v>
      </c>
      <c r="U1492" s="99">
        <v>102.743696996162</v>
      </c>
      <c r="V1492" s="99">
        <v>107.506367269808</v>
      </c>
      <c r="W1492" s="99">
        <v>105.50045736576701</v>
      </c>
      <c r="X1492" s="85">
        <f>A!N1492-O1492</f>
        <v>0</v>
      </c>
    </row>
    <row r="1493" spans="1:24" ht="12.5" x14ac:dyDescent="0.25">
      <c r="A1493" s="9">
        <v>45101</v>
      </c>
      <c r="B1493" s="1">
        <v>3193</v>
      </c>
      <c r="C1493" s="1">
        <v>381390</v>
      </c>
      <c r="D1493" s="1">
        <v>2248</v>
      </c>
      <c r="E1493" s="1">
        <v>165</v>
      </c>
      <c r="F1493" s="1">
        <v>383803</v>
      </c>
      <c r="G1493" s="25">
        <f>IF(A!B1493&gt;0,G1492+A!B1493," ")</f>
        <v>68524</v>
      </c>
      <c r="I1493" s="25">
        <f t="shared" si="54"/>
        <v>10242320</v>
      </c>
      <c r="K1493" s="83"/>
      <c r="L1493" s="83">
        <v>91.2</v>
      </c>
      <c r="M1493" s="83">
        <v>2569.8000000000002</v>
      </c>
      <c r="N1493" s="87">
        <f t="shared" si="55"/>
        <v>40808.43729286117</v>
      </c>
      <c r="O1493" s="87">
        <v>40808.43729286117</v>
      </c>
      <c r="P1493" s="83">
        <f t="shared" si="52"/>
        <v>89.967204018188909</v>
      </c>
      <c r="Q1493" s="92">
        <f t="shared" si="53"/>
        <v>1119255.5960945478</v>
      </c>
      <c r="R1493" s="99">
        <v>106.326519836638</v>
      </c>
      <c r="S1493" s="99">
        <v>99.994272602441995</v>
      </c>
      <c r="T1493" s="99">
        <v>101.878538978425</v>
      </c>
      <c r="U1493" s="99">
        <v>101.269117045521</v>
      </c>
      <c r="V1493" s="99">
        <v>106.87518866993</v>
      </c>
      <c r="W1493" s="99">
        <v>104.37555464652399</v>
      </c>
      <c r="X1493" s="85">
        <f>A!N1493-O1493</f>
        <v>0</v>
      </c>
    </row>
    <row r="1494" spans="1:24" ht="12.5" x14ac:dyDescent="0.25">
      <c r="A1494" s="9">
        <v>45108</v>
      </c>
      <c r="B1494" s="1">
        <v>2746</v>
      </c>
      <c r="C1494" s="1">
        <v>338789</v>
      </c>
      <c r="D1494" s="1">
        <v>2079</v>
      </c>
      <c r="E1494" s="1">
        <v>130</v>
      </c>
      <c r="F1494" s="1">
        <v>340998</v>
      </c>
      <c r="G1494" s="25">
        <f>IF(A!B1494&gt;0,G1493+A!B1494," ")</f>
        <v>71270</v>
      </c>
      <c r="I1494" s="25">
        <f t="shared" si="54"/>
        <v>10583318</v>
      </c>
      <c r="K1494" s="83"/>
      <c r="L1494" s="102">
        <v>82.5</v>
      </c>
      <c r="M1494" s="102">
        <v>2652.3</v>
      </c>
      <c r="N1494" s="87">
        <f t="shared" si="55"/>
        <v>36257.13061125388</v>
      </c>
      <c r="O1494" s="87">
        <v>36257.130611253888</v>
      </c>
      <c r="P1494" s="83">
        <f t="shared" si="52"/>
        <v>79.933290348940446</v>
      </c>
      <c r="Q1494" s="92">
        <f t="shared" si="53"/>
        <v>1155512.7267058017</v>
      </c>
      <c r="R1494" s="99">
        <v>106.326519836638</v>
      </c>
      <c r="S1494" s="99">
        <v>101.383099683442</v>
      </c>
      <c r="T1494" s="99">
        <v>101.895625975144</v>
      </c>
      <c r="U1494" s="99">
        <v>101.724858651666</v>
      </c>
      <c r="V1494" s="99">
        <v>106.463893545475</v>
      </c>
      <c r="W1494" s="99">
        <v>104.526964967536</v>
      </c>
      <c r="X1494" s="85">
        <f>A!N1494-O1494</f>
        <v>0</v>
      </c>
    </row>
    <row r="1495" spans="1:24" ht="12.5" x14ac:dyDescent="0.25">
      <c r="A1495" s="9">
        <v>45115</v>
      </c>
      <c r="B1495" s="1">
        <v>2846</v>
      </c>
      <c r="C1495" s="1">
        <v>395859</v>
      </c>
      <c r="D1495" s="1">
        <v>2028</v>
      </c>
      <c r="E1495" s="1">
        <v>153</v>
      </c>
      <c r="F1495" s="1">
        <v>398040</v>
      </c>
      <c r="G1495" s="25">
        <f>IF(A!B1495&gt;0,G1494+A!B1495," ")</f>
        <v>74116</v>
      </c>
      <c r="I1495" s="25">
        <f t="shared" si="54"/>
        <v>10981358</v>
      </c>
      <c r="K1495" s="83"/>
      <c r="L1495" s="83">
        <v>95.7</v>
      </c>
      <c r="M1495" s="83">
        <v>2748</v>
      </c>
      <c r="N1495" s="87">
        <f t="shared" si="55"/>
        <v>41856.967780024948</v>
      </c>
      <c r="O1495" s="87">
        <v>41856.967780024941</v>
      </c>
      <c r="P1495" s="83">
        <f t="shared" si="52"/>
        <v>92.278818049889566</v>
      </c>
      <c r="Q1495" s="92">
        <f t="shared" si="53"/>
        <v>1197369.6944858267</v>
      </c>
      <c r="R1495" s="99">
        <v>105.157692141556</v>
      </c>
      <c r="S1495" s="99">
        <v>102.196644738015</v>
      </c>
      <c r="T1495" s="99">
        <v>102.837845049241</v>
      </c>
      <c r="U1495" s="99">
        <v>102.63777959492499</v>
      </c>
      <c r="V1495" s="99">
        <v>108.237837367309</v>
      </c>
      <c r="W1495" s="99">
        <v>105.708652396744</v>
      </c>
      <c r="X1495" s="85">
        <f>A!N1495-O1495</f>
        <v>0</v>
      </c>
    </row>
    <row r="1496" spans="1:24" ht="12.5" x14ac:dyDescent="0.25">
      <c r="A1496" s="9">
        <v>45122</v>
      </c>
      <c r="B1496" s="1">
        <v>2906</v>
      </c>
      <c r="C1496" s="1">
        <v>406613</v>
      </c>
      <c r="D1496" s="1">
        <v>2036</v>
      </c>
      <c r="E1496" s="1">
        <v>153</v>
      </c>
      <c r="F1496" s="1">
        <v>408802</v>
      </c>
      <c r="G1496" s="25">
        <f>IF(A!B1496&gt;0,G1495+A!B1496," ")</f>
        <v>77022</v>
      </c>
      <c r="I1496" s="25">
        <f t="shared" si="54"/>
        <v>11390160</v>
      </c>
      <c r="K1496" s="83"/>
      <c r="L1496" s="83">
        <v>96.3</v>
      </c>
      <c r="M1496" s="83">
        <v>2845.4</v>
      </c>
      <c r="N1496" s="87">
        <f t="shared" si="55"/>
        <v>42988.674862852378</v>
      </c>
      <c r="O1496" s="87">
        <v>42988.674862852371</v>
      </c>
      <c r="P1496" s="83">
        <f t="shared" si="52"/>
        <v>94.773805085998788</v>
      </c>
      <c r="Q1496" s="92">
        <f t="shared" si="53"/>
        <v>1240358.369348679</v>
      </c>
      <c r="R1496" s="99">
        <v>105.157692141556</v>
      </c>
      <c r="S1496" s="99">
        <v>97.680608660209998</v>
      </c>
      <c r="T1496" s="99">
        <v>102.72574329956799</v>
      </c>
      <c r="U1496" s="99">
        <v>101.199231871462</v>
      </c>
      <c r="V1496" s="99">
        <v>105.56562607434201</v>
      </c>
      <c r="W1496" s="99">
        <v>103.746830984193</v>
      </c>
      <c r="X1496" s="85">
        <f>A!N1496-O1496</f>
        <v>0</v>
      </c>
    </row>
    <row r="1497" spans="1:24" ht="12.5" x14ac:dyDescent="0.25">
      <c r="A1497" s="9">
        <v>45129</v>
      </c>
      <c r="B1497" s="1">
        <v>2879</v>
      </c>
      <c r="C1497" s="1">
        <v>393753</v>
      </c>
      <c r="D1497" s="1">
        <v>2201</v>
      </c>
      <c r="E1497" s="1">
        <v>144</v>
      </c>
      <c r="F1497" s="1">
        <v>396098</v>
      </c>
      <c r="G1497" s="25">
        <f>IF(A!B1497&gt;0,G1496+A!B1497," ")</f>
        <v>79901</v>
      </c>
      <c r="I1497" s="25">
        <f t="shared" si="54"/>
        <v>11786258</v>
      </c>
      <c r="K1497" s="83"/>
      <c r="L1497" s="83">
        <v>95</v>
      </c>
      <c r="M1497" s="83">
        <v>2940.4</v>
      </c>
      <c r="N1497" s="87">
        <f t="shared" si="55"/>
        <v>41652.751541886049</v>
      </c>
      <c r="O1497" s="87">
        <v>41652.751541886049</v>
      </c>
      <c r="P1497" s="83">
        <f t="shared" ref="P1497:P1515" si="56">(O1497*2204.62262185)/1000000</f>
        <v>91.828598311539452</v>
      </c>
      <c r="Q1497" s="92">
        <f t="shared" si="53"/>
        <v>1282011.120890565</v>
      </c>
      <c r="R1497" s="99">
        <v>105.157692141556</v>
      </c>
      <c r="S1497" s="99">
        <v>102.96468158916301</v>
      </c>
      <c r="T1497" s="99">
        <v>103.46816865143199</v>
      </c>
      <c r="U1497" s="99">
        <v>103.288120274102</v>
      </c>
      <c r="V1497" s="99">
        <v>104.91141355624301</v>
      </c>
      <c r="W1497" s="99">
        <v>104.21766835480101</v>
      </c>
      <c r="X1497" s="85">
        <f>A!N1497-O1497</f>
        <v>0</v>
      </c>
    </row>
    <row r="1498" spans="1:24" ht="12.5" x14ac:dyDescent="0.25">
      <c r="A1498" s="9">
        <v>45136</v>
      </c>
      <c r="B1498" s="1">
        <v>2933</v>
      </c>
      <c r="C1498" s="1">
        <v>386866</v>
      </c>
      <c r="D1498" s="1">
        <v>2113</v>
      </c>
      <c r="E1498" s="1">
        <v>109</v>
      </c>
      <c r="F1498" s="1">
        <v>389088</v>
      </c>
      <c r="G1498" s="25">
        <f>IF(A!B1498&gt;0,G1497+A!B1498," ")</f>
        <v>82834</v>
      </c>
      <c r="I1498" s="25">
        <f t="shared" si="54"/>
        <v>12175346</v>
      </c>
      <c r="K1498" s="83"/>
      <c r="L1498" s="83">
        <v>90.9</v>
      </c>
      <c r="M1498" s="83">
        <v>3031.3</v>
      </c>
      <c r="N1498" s="87">
        <f t="shared" si="55"/>
        <v>40915.596119973743</v>
      </c>
      <c r="O1498" s="87">
        <v>40915.596119973743</v>
      </c>
      <c r="P1498" s="83">
        <f t="shared" si="56"/>
        <v>90.203448792572203</v>
      </c>
      <c r="Q1498" s="92">
        <f t="shared" si="53"/>
        <v>1322926.7170105388</v>
      </c>
      <c r="R1498" s="99">
        <v>105.157692141556</v>
      </c>
      <c r="S1498" s="99">
        <v>101.141237078915</v>
      </c>
      <c r="T1498" s="99">
        <v>103.35825459930101</v>
      </c>
      <c r="U1498" s="99">
        <v>102.638064810589</v>
      </c>
      <c r="V1498" s="99">
        <v>104.354718987144</v>
      </c>
      <c r="W1498" s="99">
        <v>103.54271784274999</v>
      </c>
      <c r="X1498" s="85">
        <f>A!N1498-O1498</f>
        <v>0</v>
      </c>
    </row>
    <row r="1499" spans="1:24" ht="12.5" x14ac:dyDescent="0.25">
      <c r="A1499" s="9">
        <v>45143</v>
      </c>
      <c r="B1499" s="1">
        <v>2691</v>
      </c>
      <c r="C1499" s="1">
        <v>376812</v>
      </c>
      <c r="D1499" s="1">
        <v>2056</v>
      </c>
      <c r="E1499" s="1">
        <v>109</v>
      </c>
      <c r="F1499" s="1">
        <v>378977</v>
      </c>
      <c r="G1499" s="25">
        <f>IF(A!B1499&gt;0,G1498+A!B1499," ")</f>
        <v>85525</v>
      </c>
      <c r="I1499" s="25">
        <f t="shared" si="54"/>
        <v>12554323</v>
      </c>
      <c r="K1499" s="83"/>
      <c r="L1499" s="83">
        <v>90.9</v>
      </c>
      <c r="M1499" s="83">
        <v>3122.2</v>
      </c>
      <c r="N1499" s="87">
        <f t="shared" si="55"/>
        <v>39957.548830172716</v>
      </c>
      <c r="O1499" s="87">
        <v>39957.548830172716</v>
      </c>
      <c r="P1499" s="83">
        <f t="shared" si="56"/>
        <v>88.091316064674785</v>
      </c>
      <c r="Q1499" s="92">
        <f t="shared" si="53"/>
        <v>1362884.2658407115</v>
      </c>
      <c r="R1499" s="99">
        <v>105.43528718147201</v>
      </c>
      <c r="S1499" s="99">
        <v>101.28858417791299</v>
      </c>
      <c r="T1499" s="99">
        <v>102.722330894039</v>
      </c>
      <c r="U1499" s="99">
        <v>102.25512901269801</v>
      </c>
      <c r="V1499" s="99">
        <v>104.567992922385</v>
      </c>
      <c r="W1499" s="99">
        <v>103.53130928789901</v>
      </c>
      <c r="X1499" s="85">
        <f>A!N1499-O1499</f>
        <v>0</v>
      </c>
    </row>
    <row r="1500" spans="1:24" ht="12.5" x14ac:dyDescent="0.25">
      <c r="A1500" s="9">
        <v>45150</v>
      </c>
      <c r="B1500" s="1">
        <v>2969</v>
      </c>
      <c r="C1500" s="1">
        <v>371916</v>
      </c>
      <c r="D1500" s="1">
        <v>2188</v>
      </c>
      <c r="E1500" s="1">
        <v>106</v>
      </c>
      <c r="F1500" s="1">
        <v>374210</v>
      </c>
      <c r="G1500" s="25">
        <f>IF(A!B1500&gt;0,G1499+A!B1500," ")</f>
        <v>88494</v>
      </c>
      <c r="I1500" s="25">
        <f t="shared" si="54"/>
        <v>12928533</v>
      </c>
      <c r="K1500" s="83"/>
      <c r="L1500" s="83">
        <v>89.7</v>
      </c>
      <c r="M1500" s="83">
        <v>3212</v>
      </c>
      <c r="N1500" s="87">
        <f t="shared" si="55"/>
        <v>39454.938816178634</v>
      </c>
      <c r="O1500" s="87">
        <v>39454.938816178641</v>
      </c>
      <c r="P1500" s="83">
        <f t="shared" si="56"/>
        <v>86.983250657855095</v>
      </c>
      <c r="Q1500" s="92">
        <f t="shared" si="53"/>
        <v>1402339.2046568901</v>
      </c>
      <c r="R1500" s="99">
        <v>105.43528718147201</v>
      </c>
      <c r="S1500" s="99">
        <v>101.520974919094</v>
      </c>
      <c r="T1500" s="99">
        <v>104.843233359575</v>
      </c>
      <c r="U1500" s="99">
        <v>103.86303716036799</v>
      </c>
      <c r="V1500" s="99">
        <v>105.64843519374401</v>
      </c>
      <c r="W1500" s="99">
        <v>104.848935089923</v>
      </c>
      <c r="X1500" s="85">
        <f>A!N1500-O1500</f>
        <v>0</v>
      </c>
    </row>
    <row r="1501" spans="1:24" ht="12.5" x14ac:dyDescent="0.25">
      <c r="A1501" s="9">
        <v>45157</v>
      </c>
      <c r="B1501" s="1">
        <v>2996</v>
      </c>
      <c r="C1501" s="1">
        <v>407781</v>
      </c>
      <c r="D1501" s="1">
        <v>2218</v>
      </c>
      <c r="E1501" s="1">
        <v>141</v>
      </c>
      <c r="F1501" s="1">
        <v>410140</v>
      </c>
      <c r="G1501" s="25">
        <f>IF(A!B1501&gt;0,G1500+A!B1501," ")</f>
        <v>91490</v>
      </c>
      <c r="I1501" s="25">
        <f t="shared" si="54"/>
        <v>13338673</v>
      </c>
      <c r="K1501" s="83"/>
      <c r="L1501" s="83">
        <v>99.4</v>
      </c>
      <c r="M1501" s="83">
        <v>3312.4</v>
      </c>
      <c r="N1501" s="87">
        <f t="shared" si="55"/>
        <v>43243.228684608926</v>
      </c>
      <c r="O1501" s="87">
        <v>43243.228684608926</v>
      </c>
      <c r="P1501" s="83">
        <f t="shared" si="56"/>
        <v>95.335000199921666</v>
      </c>
      <c r="Q1501" s="92">
        <f t="shared" si="53"/>
        <v>1445582.433341499</v>
      </c>
      <c r="R1501" s="99">
        <v>105.43528718147201</v>
      </c>
      <c r="S1501" s="99">
        <v>101.56952747661001</v>
      </c>
      <c r="T1501" s="99">
        <v>104.03642004889601</v>
      </c>
      <c r="U1501" s="99">
        <v>103.23527830946701</v>
      </c>
      <c r="V1501" s="99">
        <v>107.09400501301501</v>
      </c>
      <c r="W1501" s="99">
        <v>105.37855854098601</v>
      </c>
      <c r="X1501" s="85">
        <f>A!N1501-O1501</f>
        <v>0</v>
      </c>
    </row>
    <row r="1502" spans="1:24" ht="12.5" x14ac:dyDescent="0.25">
      <c r="A1502" s="9">
        <v>45164</v>
      </c>
      <c r="B1502" s="1">
        <v>2562</v>
      </c>
      <c r="C1502" s="1">
        <v>402944</v>
      </c>
      <c r="D1502" s="1">
        <v>2000</v>
      </c>
      <c r="E1502" s="1">
        <v>135</v>
      </c>
      <c r="F1502" s="1">
        <v>405079</v>
      </c>
      <c r="G1502" s="25">
        <f>IF(A!B1502&gt;0,G1501+A!B1502," ")</f>
        <v>94052</v>
      </c>
      <c r="I1502" s="25">
        <f t="shared" si="54"/>
        <v>13743752</v>
      </c>
      <c r="K1502" s="83"/>
      <c r="L1502" s="83">
        <v>98.3</v>
      </c>
      <c r="M1502" s="83">
        <v>3410.8</v>
      </c>
      <c r="N1502" s="87">
        <f t="shared" si="55"/>
        <v>42709.620696183498</v>
      </c>
      <c r="O1502" s="87">
        <v>42709.620696183498</v>
      </c>
      <c r="P1502" s="83">
        <f t="shared" si="56"/>
        <v>94.15859595743909</v>
      </c>
      <c r="Q1502" s="92">
        <f t="shared" si="53"/>
        <v>1488292.0540376825</v>
      </c>
      <c r="R1502" s="99">
        <v>105.43528718147201</v>
      </c>
      <c r="S1502" s="99">
        <v>102.420508730549</v>
      </c>
      <c r="T1502" s="99">
        <v>104.223134750626</v>
      </c>
      <c r="U1502" s="99">
        <v>103.641498896743</v>
      </c>
      <c r="V1502" s="99">
        <v>106.05995378487501</v>
      </c>
      <c r="W1502" s="99">
        <v>104.969526931784</v>
      </c>
      <c r="X1502" s="85">
        <f>A!N1502-O1502</f>
        <v>0</v>
      </c>
    </row>
    <row r="1503" spans="1:24" ht="12.5" x14ac:dyDescent="0.25">
      <c r="A1503" s="9">
        <v>45171</v>
      </c>
      <c r="B1503" s="1">
        <v>2514</v>
      </c>
      <c r="C1503" s="1">
        <v>397093</v>
      </c>
      <c r="D1503" s="1">
        <v>1882</v>
      </c>
      <c r="E1503" s="1">
        <v>139</v>
      </c>
      <c r="F1503" s="1">
        <v>399114</v>
      </c>
      <c r="G1503" s="25">
        <f>IF(A!B1503&gt;0,G1502+A!B1503," ")</f>
        <v>96566</v>
      </c>
      <c r="I1503" s="25">
        <f t="shared" si="54"/>
        <v>14142866</v>
      </c>
      <c r="K1503" s="83"/>
      <c r="L1503" s="83">
        <v>96.4</v>
      </c>
      <c r="M1503" s="83">
        <v>3507.3</v>
      </c>
      <c r="N1503" s="87">
        <f t="shared" si="55"/>
        <v>42761.132694739739</v>
      </c>
      <c r="O1503" s="87">
        <v>42761.132694739747</v>
      </c>
      <c r="P1503" s="83">
        <f t="shared" si="56"/>
        <v>94.272160474752908</v>
      </c>
      <c r="Q1503" s="92">
        <f t="shared" si="53"/>
        <v>1531053.1867324223</v>
      </c>
      <c r="R1503" s="99">
        <v>107.140147162815</v>
      </c>
      <c r="S1503" s="99">
        <v>102.705526941363</v>
      </c>
      <c r="T1503" s="99">
        <v>102.803739476084</v>
      </c>
      <c r="U1503" s="99">
        <v>102.76945595362299</v>
      </c>
      <c r="V1503" s="99">
        <v>106.179323613248</v>
      </c>
      <c r="W1503" s="99">
        <v>104.69672825308101</v>
      </c>
      <c r="X1503" s="85">
        <f>A!N1503-O1503</f>
        <v>0</v>
      </c>
    </row>
    <row r="1504" spans="1:24" ht="12.5" x14ac:dyDescent="0.25">
      <c r="A1504" s="9">
        <v>45178</v>
      </c>
      <c r="B1504" s="1">
        <v>2458</v>
      </c>
      <c r="C1504" s="1">
        <v>348491</v>
      </c>
      <c r="D1504" s="1">
        <v>1847</v>
      </c>
      <c r="E1504" s="1">
        <v>124</v>
      </c>
      <c r="F1504" s="1">
        <v>350462</v>
      </c>
      <c r="G1504" s="25">
        <f>IF(A!B1504&gt;0,G1503+A!B1504," ")</f>
        <v>99024</v>
      </c>
      <c r="I1504" s="25">
        <f t="shared" si="54"/>
        <v>14493328</v>
      </c>
      <c r="K1504" s="83"/>
      <c r="L1504" s="83">
        <v>85.5</v>
      </c>
      <c r="M1504" s="83">
        <v>3592</v>
      </c>
      <c r="N1504" s="87">
        <f t="shared" si="55"/>
        <v>37548.550254974471</v>
      </c>
      <c r="O1504" s="87">
        <v>37548.550254974471</v>
      </c>
      <c r="P1504" s="83">
        <f t="shared" si="56"/>
        <v>82.780383309788306</v>
      </c>
      <c r="Q1504" s="92">
        <f t="shared" si="53"/>
        <v>1568601.7369873968</v>
      </c>
      <c r="R1504" s="99">
        <v>107.140147162815</v>
      </c>
      <c r="S1504" s="99">
        <v>102.90207869785699</v>
      </c>
      <c r="T1504" s="99">
        <v>105.706858909047</v>
      </c>
      <c r="U1504" s="99">
        <v>104.867413788966</v>
      </c>
      <c r="V1504" s="99">
        <v>107.138977461938</v>
      </c>
      <c r="W1504" s="99">
        <v>106.05859408438</v>
      </c>
      <c r="X1504" s="85">
        <f>A!N1504-O1504</f>
        <v>0</v>
      </c>
    </row>
    <row r="1505" spans="1:24" ht="12.5" x14ac:dyDescent="0.25">
      <c r="A1505" s="9">
        <v>45185</v>
      </c>
      <c r="B1505" s="1">
        <v>2550</v>
      </c>
      <c r="C1505" s="1">
        <v>415352</v>
      </c>
      <c r="D1505" s="1">
        <v>1877</v>
      </c>
      <c r="E1505" s="1">
        <v>158</v>
      </c>
      <c r="F1505" s="1">
        <v>417387</v>
      </c>
      <c r="G1505" s="25">
        <f>IF(A!B1505&gt;0,G1504+A!B1505," ")</f>
        <v>101574</v>
      </c>
      <c r="I1505" s="25">
        <f t="shared" si="54"/>
        <v>14910715</v>
      </c>
      <c r="K1505" s="83"/>
      <c r="L1505" s="83">
        <v>100.9</v>
      </c>
      <c r="M1505" s="83">
        <v>3692.9</v>
      </c>
      <c r="N1505" s="87">
        <f t="shared" si="55"/>
        <v>44718.904603845862</v>
      </c>
      <c r="O1505" s="87">
        <v>44718.904603845862</v>
      </c>
      <c r="P1505" s="83">
        <f t="shared" si="56"/>
        <v>98.588308713990699</v>
      </c>
      <c r="Q1505" s="92">
        <f t="shared" si="53"/>
        <v>1613320.6415912427</v>
      </c>
      <c r="R1505" s="99">
        <v>107.140147162815</v>
      </c>
      <c r="S1505" s="99">
        <v>103.191008238002</v>
      </c>
      <c r="T1505" s="99">
        <v>104.51967295657801</v>
      </c>
      <c r="U1505" s="99">
        <v>104.08920129452601</v>
      </c>
      <c r="V1505" s="99">
        <v>107.151889797675</v>
      </c>
      <c r="W1505" s="99">
        <v>105.79376453986301</v>
      </c>
      <c r="X1505" s="85">
        <f>A!N1505-O1505</f>
        <v>0</v>
      </c>
    </row>
    <row r="1506" spans="1:24" ht="12.5" x14ac:dyDescent="0.25">
      <c r="A1506" s="9">
        <v>45192</v>
      </c>
      <c r="B1506" s="1">
        <v>2826</v>
      </c>
      <c r="C1506" s="1">
        <v>421642</v>
      </c>
      <c r="D1506" s="1">
        <v>2237</v>
      </c>
      <c r="E1506" s="1">
        <v>174</v>
      </c>
      <c r="F1506" s="1">
        <v>424053</v>
      </c>
      <c r="G1506" s="25">
        <f>IF(A!B1506&gt;0,G1505+A!B1506," ")</f>
        <v>104400</v>
      </c>
      <c r="I1506" s="25">
        <f t="shared" si="54"/>
        <v>15334768</v>
      </c>
      <c r="K1506" s="83"/>
      <c r="L1506" s="83">
        <v>102.5</v>
      </c>
      <c r="M1506" s="83">
        <v>3795.4</v>
      </c>
      <c r="N1506" s="87">
        <f t="shared" si="55"/>
        <v>45433.100824833185</v>
      </c>
      <c r="O1506" s="87">
        <v>45433.100824833193</v>
      </c>
      <c r="P1506" s="83">
        <f t="shared" si="56"/>
        <v>100.16284185921914</v>
      </c>
      <c r="Q1506" s="92">
        <f t="shared" si="53"/>
        <v>1658753.7424160759</v>
      </c>
      <c r="R1506" s="99">
        <v>107.140147162815</v>
      </c>
      <c r="S1506" s="99">
        <v>104.05963595851701</v>
      </c>
      <c r="T1506" s="99">
        <v>104.638193758529</v>
      </c>
      <c r="U1506" s="99">
        <v>104.455851827373</v>
      </c>
      <c r="V1506" s="99">
        <v>102.191816378528</v>
      </c>
      <c r="W1506" s="99">
        <v>103.225806679825</v>
      </c>
      <c r="X1506" s="85">
        <f>A!N1506-O1506</f>
        <v>0</v>
      </c>
    </row>
    <row r="1507" spans="1:24" ht="12.5" x14ac:dyDescent="0.25">
      <c r="A1507" s="9">
        <v>45199</v>
      </c>
      <c r="B1507" s="1">
        <v>2884</v>
      </c>
      <c r="C1507" s="1">
        <v>389736</v>
      </c>
      <c r="D1507" s="1">
        <v>2286</v>
      </c>
      <c r="E1507" s="1">
        <v>214</v>
      </c>
      <c r="F1507" s="1">
        <v>392236</v>
      </c>
      <c r="G1507" s="25">
        <f>IF(A!B1507&gt;0,G1506+A!B1507," ")</f>
        <v>107284</v>
      </c>
      <c r="I1507" s="25">
        <f t="shared" si="54"/>
        <v>15727004</v>
      </c>
      <c r="K1507" s="83"/>
      <c r="L1507" s="83">
        <v>93.1</v>
      </c>
      <c r="M1507" s="83">
        <v>1886</v>
      </c>
      <c r="N1507" s="87">
        <f t="shared" si="55"/>
        <v>42024.222762553902</v>
      </c>
      <c r="O1507" s="87">
        <v>42024.222762553902</v>
      </c>
      <c r="P1507" s="83">
        <f t="shared" si="56"/>
        <v>92.647552167990042</v>
      </c>
      <c r="Q1507" s="92">
        <f t="shared" si="53"/>
        <v>1700777.9651786298</v>
      </c>
      <c r="R1507" s="99">
        <v>107.140147162815</v>
      </c>
      <c r="S1507" s="99">
        <v>103.80764674914499</v>
      </c>
      <c r="T1507" s="99">
        <v>105.0900427001</v>
      </c>
      <c r="U1507" s="99">
        <v>104.63381015369799</v>
      </c>
      <c r="V1507" s="99">
        <v>108.174792891924</v>
      </c>
      <c r="W1507" s="99">
        <v>106.632376936334</v>
      </c>
      <c r="X1507" s="85">
        <f>A!N1507-O1507</f>
        <v>0</v>
      </c>
    </row>
    <row r="1508" spans="1:24" ht="12.5" x14ac:dyDescent="0.25">
      <c r="A1508" s="9">
        <v>45206</v>
      </c>
      <c r="B1508" s="1">
        <v>2296</v>
      </c>
      <c r="C1508" s="1">
        <v>384929</v>
      </c>
      <c r="D1508" s="1">
        <v>1832</v>
      </c>
      <c r="E1508" s="1">
        <v>115</v>
      </c>
      <c r="F1508" s="1">
        <v>386876</v>
      </c>
      <c r="G1508" s="25">
        <f>IF(A!B1508&gt;0,G1507+A!B1508," ")</f>
        <v>109580</v>
      </c>
      <c r="I1508" s="25">
        <f t="shared" si="54"/>
        <v>16113880</v>
      </c>
      <c r="K1508" s="83"/>
      <c r="L1508" s="83">
        <v>94.6</v>
      </c>
      <c r="M1508" s="83">
        <v>3983.7</v>
      </c>
      <c r="N1508" s="87">
        <f t="shared" si="55"/>
        <v>42228.30815817447</v>
      </c>
      <c r="O1508" s="87">
        <v>42228.308158174477</v>
      </c>
      <c r="P1508" s="83">
        <f t="shared" si="56"/>
        <v>93.097483447964365</v>
      </c>
      <c r="Q1508" s="92">
        <f t="shared" si="53"/>
        <v>1743006.2733368042</v>
      </c>
      <c r="R1508" s="99">
        <v>109.152049127303</v>
      </c>
      <c r="S1508" s="99">
        <v>104.819635018837</v>
      </c>
      <c r="T1508" s="99">
        <v>105.429647325586</v>
      </c>
      <c r="U1508" s="99">
        <v>105.20431651920801</v>
      </c>
      <c r="V1508" s="99">
        <v>109.154446577651</v>
      </c>
      <c r="W1508" s="99">
        <v>107.554958177814</v>
      </c>
      <c r="X1508" s="85">
        <f>A!N1508-O1508</f>
        <v>0</v>
      </c>
    </row>
    <row r="1509" spans="1:24" ht="12.5" x14ac:dyDescent="0.25">
      <c r="A1509" s="9">
        <v>45213</v>
      </c>
      <c r="B1509" s="1">
        <v>2426</v>
      </c>
      <c r="C1509" s="1">
        <v>354828</v>
      </c>
      <c r="D1509" s="1">
        <v>1910</v>
      </c>
      <c r="E1509" s="1">
        <v>137</v>
      </c>
      <c r="F1509" s="1">
        <v>356875</v>
      </c>
      <c r="G1509" s="25">
        <f>IF(A!B1509&gt;0,G1508+A!B1509," ")</f>
        <v>112006</v>
      </c>
      <c r="I1509" s="25">
        <f t="shared" si="54"/>
        <v>16470755</v>
      </c>
      <c r="K1509" s="83"/>
      <c r="L1509" s="83">
        <v>90.8</v>
      </c>
      <c r="M1509" s="83">
        <v>4074.6</v>
      </c>
      <c r="N1509" s="87">
        <f t="shared" si="55"/>
        <v>38953.63753230626</v>
      </c>
      <c r="O1509" s="87">
        <v>38953.63753230626</v>
      </c>
      <c r="P1509" s="83">
        <f t="shared" si="56"/>
        <v>85.878070507067591</v>
      </c>
      <c r="Q1509" s="92">
        <f t="shared" si="53"/>
        <v>1781959.9108691106</v>
      </c>
      <c r="R1509" s="99">
        <v>109.152049127303</v>
      </c>
      <c r="S1509" s="99">
        <v>104.780205629254</v>
      </c>
      <c r="T1509" s="99">
        <v>107.267543336345</v>
      </c>
      <c r="U1509" s="99">
        <v>106.535633732505</v>
      </c>
      <c r="V1509" s="99">
        <v>109.47476051077</v>
      </c>
      <c r="W1509" s="99">
        <v>108.105479509632</v>
      </c>
      <c r="X1509" s="85">
        <f>A!N1509-O1509</f>
        <v>0</v>
      </c>
    </row>
    <row r="1510" spans="1:24" ht="12.5" x14ac:dyDescent="0.25">
      <c r="A1510" s="9">
        <v>45220</v>
      </c>
      <c r="B1510" s="1">
        <v>2652</v>
      </c>
      <c r="C1510" s="1">
        <v>414250</v>
      </c>
      <c r="D1510" s="1">
        <v>2046</v>
      </c>
      <c r="E1510" s="1">
        <v>195</v>
      </c>
      <c r="F1510" s="1">
        <v>416491</v>
      </c>
      <c r="G1510" s="25">
        <f>IF(A!B1510&gt;0,G1509+A!B1510," ")</f>
        <v>114658</v>
      </c>
      <c r="I1510" s="25">
        <f t="shared" si="54"/>
        <v>16887246</v>
      </c>
      <c r="K1510" s="83"/>
      <c r="L1510" s="83">
        <v>103</v>
      </c>
      <c r="M1510" s="83">
        <v>4177.5</v>
      </c>
      <c r="N1510" s="87">
        <f t="shared" si="55"/>
        <v>45460.846093079555</v>
      </c>
      <c r="O1510" s="87">
        <v>45460.846093079555</v>
      </c>
      <c r="P1510" s="83">
        <f t="shared" si="56"/>
        <v>100.22400970524438</v>
      </c>
      <c r="Q1510" s="92">
        <f t="shared" si="53"/>
        <v>1827420.7569621901</v>
      </c>
      <c r="R1510" s="99">
        <v>109.152049127303</v>
      </c>
      <c r="S1510" s="99">
        <v>103.30750755657201</v>
      </c>
      <c r="T1510" s="99">
        <v>106.25338424158301</v>
      </c>
      <c r="U1510" s="99">
        <v>105.294170847321</v>
      </c>
      <c r="V1510" s="99">
        <v>108.652694270136</v>
      </c>
      <c r="W1510" s="99">
        <v>107.136939333623</v>
      </c>
      <c r="X1510" s="85">
        <f>A!N1510-O1510</f>
        <v>0</v>
      </c>
    </row>
    <row r="1511" spans="1:24" ht="12.5" x14ac:dyDescent="0.25">
      <c r="A1511" s="9">
        <v>45227</v>
      </c>
      <c r="B1511" s="1">
        <v>3124</v>
      </c>
      <c r="C1511" s="1">
        <v>426632</v>
      </c>
      <c r="D1511" s="1">
        <v>2484</v>
      </c>
      <c r="E1511" s="1">
        <v>204</v>
      </c>
      <c r="F1511" s="1">
        <v>429320</v>
      </c>
      <c r="G1511" s="25">
        <f>IF(A!B1511&gt;0,G1510+A!B1511," ")</f>
        <v>117782</v>
      </c>
      <c r="I1511" s="25">
        <f t="shared" si="54"/>
        <v>17316566</v>
      </c>
      <c r="K1511" s="83"/>
      <c r="L1511" s="83">
        <v>107.3</v>
      </c>
      <c r="M1511" s="83">
        <v>4284.8</v>
      </c>
      <c r="N1511" s="87">
        <f t="shared" si="55"/>
        <v>46861.157731333726</v>
      </c>
      <c r="O1511" s="87">
        <v>46861.157731333726</v>
      </c>
      <c r="P1511" s="83">
        <f t="shared" si="56"/>
        <v>103.31116842057936</v>
      </c>
      <c r="Q1511" s="92">
        <f t="shared" si="53"/>
        <v>1874281.9146935239</v>
      </c>
      <c r="R1511" s="99">
        <v>109.152049127303</v>
      </c>
      <c r="S1511" s="99">
        <v>106.023783602713</v>
      </c>
      <c r="T1511" s="99">
        <v>107.206430417923</v>
      </c>
      <c r="U1511" s="99">
        <v>106.83417421882</v>
      </c>
      <c r="V1511" s="99">
        <v>110.247952127993</v>
      </c>
      <c r="W1511" s="99">
        <v>108.73968601509399</v>
      </c>
      <c r="X1511" s="85">
        <f>A!N1511-O1511</f>
        <v>0</v>
      </c>
    </row>
    <row r="1512" spans="1:24" ht="12.5" x14ac:dyDescent="0.25">
      <c r="A1512" s="9">
        <v>45234</v>
      </c>
      <c r="B1512" s="1">
        <v>2635</v>
      </c>
      <c r="C1512" s="1">
        <v>429627</v>
      </c>
      <c r="D1512" s="1">
        <v>1894</v>
      </c>
      <c r="E1512" s="1">
        <v>190</v>
      </c>
      <c r="F1512" s="1">
        <v>431711</v>
      </c>
      <c r="G1512" s="25">
        <f>IF(A!B1512&gt;0,G1511+A!B1512," ")</f>
        <v>120417</v>
      </c>
      <c r="I1512" s="25">
        <f t="shared" si="54"/>
        <v>17748277</v>
      </c>
      <c r="K1512" s="83"/>
      <c r="L1512" s="83">
        <v>108</v>
      </c>
      <c r="M1512" s="83">
        <v>4392.8</v>
      </c>
      <c r="N1512" s="87">
        <f t="shared" si="55"/>
        <v>46579.460236882798</v>
      </c>
      <c r="O1512" s="87">
        <v>46579.460236882798</v>
      </c>
      <c r="P1512" s="83">
        <f t="shared" si="56"/>
        <v>102.69013175179438</v>
      </c>
      <c r="Q1512" s="92">
        <f t="shared" si="53"/>
        <v>1920861.3749304067</v>
      </c>
      <c r="R1512" s="99">
        <v>107.89500438229</v>
      </c>
      <c r="S1512" s="99">
        <v>105.48805234534299</v>
      </c>
      <c r="T1512" s="99">
        <v>106.639440666173</v>
      </c>
      <c r="U1512" s="99">
        <v>106.287502792222</v>
      </c>
      <c r="V1512" s="99">
        <v>110.083327759477</v>
      </c>
      <c r="W1512" s="99">
        <v>108.39077762669901</v>
      </c>
      <c r="X1512" s="85">
        <f>A!N1512-O1512</f>
        <v>0</v>
      </c>
    </row>
    <row r="1513" spans="1:24" ht="12.5" x14ac:dyDescent="0.25">
      <c r="A1513" s="9">
        <v>45241</v>
      </c>
      <c r="B1513" s="1">
        <v>2770</v>
      </c>
      <c r="C1513" s="1">
        <v>398677</v>
      </c>
      <c r="D1513" s="1">
        <v>2218</v>
      </c>
      <c r="E1513" s="1">
        <v>172</v>
      </c>
      <c r="F1513" s="1">
        <v>401067</v>
      </c>
      <c r="G1513" s="25">
        <f>IF(A!B1513&gt;0,G1512+A!B1513," ")</f>
        <v>123187</v>
      </c>
      <c r="I1513" s="25">
        <f t="shared" si="54"/>
        <v>18149344</v>
      </c>
      <c r="K1513" s="83"/>
      <c r="L1513" s="83">
        <v>100.6</v>
      </c>
      <c r="M1513" s="83">
        <v>4493.1000000000004</v>
      </c>
      <c r="N1513" s="87">
        <f t="shared" si="55"/>
        <v>43273.125722591903</v>
      </c>
      <c r="O1513" s="87">
        <v>43273.125722591896</v>
      </c>
      <c r="P1513" s="83">
        <f t="shared" si="56"/>
        <v>95.400911886185227</v>
      </c>
      <c r="Q1513" s="92">
        <f t="shared" si="53"/>
        <v>1964134.5006529987</v>
      </c>
      <c r="R1513" s="99">
        <v>107.89500438229</v>
      </c>
      <c r="S1513" s="99">
        <v>107.019180085358</v>
      </c>
      <c r="T1513" s="99">
        <v>106.78155430804</v>
      </c>
      <c r="U1513" s="99">
        <v>106.868806503172</v>
      </c>
      <c r="V1513" s="99">
        <v>110.846832074853</v>
      </c>
      <c r="W1513" s="99">
        <v>109.258188781426</v>
      </c>
      <c r="X1513" s="85">
        <f>A!N1513-O1513</f>
        <v>0</v>
      </c>
    </row>
    <row r="1514" spans="1:24" ht="12.5" x14ac:dyDescent="0.25">
      <c r="A1514" s="9">
        <v>45248</v>
      </c>
      <c r="B1514" s="1">
        <v>2585</v>
      </c>
      <c r="C1514" s="1">
        <v>420797</v>
      </c>
      <c r="D1514" s="1">
        <v>1953</v>
      </c>
      <c r="E1514" s="1">
        <v>205</v>
      </c>
      <c r="F1514" s="1">
        <v>422955</v>
      </c>
      <c r="G1514" s="25">
        <f>IF(A!B1514&gt;0,G1513+A!B1514," ")</f>
        <v>125772</v>
      </c>
      <c r="I1514" s="25">
        <f t="shared" si="54"/>
        <v>18572299</v>
      </c>
      <c r="K1514" s="83"/>
      <c r="L1514" s="83">
        <v>105.4</v>
      </c>
      <c r="M1514" s="83">
        <v>4598.5</v>
      </c>
      <c r="N1514" s="87">
        <f t="shared" si="55"/>
        <v>45634.731578511462</v>
      </c>
      <c r="O1514" s="87">
        <v>45634.73157851147</v>
      </c>
      <c r="P1514" s="83">
        <f t="shared" si="56"/>
        <v>100.60736158003895</v>
      </c>
      <c r="Q1514" s="92">
        <f t="shared" si="53"/>
        <v>2009769.2322315101</v>
      </c>
      <c r="R1514" s="99">
        <v>107.89500438229</v>
      </c>
      <c r="S1514" s="99">
        <v>105.74166804567299</v>
      </c>
      <c r="T1514" s="99">
        <v>106.84717639922501</v>
      </c>
      <c r="U1514" s="99">
        <v>106.505654049854</v>
      </c>
      <c r="V1514" s="99">
        <v>111.095459283989</v>
      </c>
      <c r="W1514" s="99">
        <v>108.97272523081701</v>
      </c>
      <c r="X1514" s="85">
        <f>A!N1514-O1514</f>
        <v>0</v>
      </c>
    </row>
    <row r="1515" spans="1:24" ht="12.5" x14ac:dyDescent="0.25">
      <c r="A1515" s="9">
        <v>45255</v>
      </c>
      <c r="B1515" s="1">
        <v>2718</v>
      </c>
      <c r="C1515" s="1">
        <v>422863</v>
      </c>
      <c r="D1515" s="1">
        <v>2061</v>
      </c>
      <c r="E1515" s="1">
        <v>227</v>
      </c>
      <c r="F1515" s="1">
        <v>425151</v>
      </c>
      <c r="G1515" s="25">
        <f>IF(A!B1515&gt;0,G1514+A!B1515," ")</f>
        <v>128490</v>
      </c>
      <c r="I1515" s="25">
        <f t="shared" si="54"/>
        <v>18997450</v>
      </c>
      <c r="K1515" s="83"/>
      <c r="L1515" s="83">
        <v>106.6</v>
      </c>
      <c r="M1515" s="83">
        <v>4705</v>
      </c>
      <c r="N1515" s="87">
        <f t="shared" si="55"/>
        <v>45871.669008134973</v>
      </c>
      <c r="O1515" s="87">
        <v>45871.669008134973</v>
      </c>
      <c r="P1515" s="83">
        <f t="shared" si="56"/>
        <v>101.12971919734991</v>
      </c>
      <c r="Q1515" s="92">
        <f t="shared" si="53"/>
        <v>2055640.901239645</v>
      </c>
      <c r="R1515" s="99">
        <v>107.89500438229</v>
      </c>
      <c r="S1515" s="99">
        <v>106.422419639224</v>
      </c>
      <c r="T1515" s="99">
        <v>106.42483248946399</v>
      </c>
      <c r="U1515" s="99">
        <v>106.424087033041</v>
      </c>
      <c r="V1515" s="99">
        <v>111.67644032702199</v>
      </c>
      <c r="W1515" s="99">
        <v>109.317847070805</v>
      </c>
      <c r="X1515" s="85">
        <f>A!N1515-O1515</f>
        <v>0</v>
      </c>
    </row>
    <row r="1516" spans="1:24" ht="12.5" x14ac:dyDescent="0.25">
      <c r="A1516" s="9">
        <v>45262</v>
      </c>
      <c r="B1516" s="1">
        <v>2664</v>
      </c>
      <c r="C1516" s="1">
        <v>434851</v>
      </c>
      <c r="D1516" s="1">
        <v>2154</v>
      </c>
      <c r="E1516" s="1">
        <v>136</v>
      </c>
      <c r="F1516" s="1">
        <v>437141</v>
      </c>
      <c r="G1516" s="25">
        <f>IF(A!B1516&gt;0,G1515+A!B1516," ")</f>
        <v>131154</v>
      </c>
      <c r="I1516" s="25">
        <f t="shared" si="54"/>
        <v>19434591</v>
      </c>
      <c r="K1516" s="83"/>
      <c r="L1516" s="83">
        <v>108.6</v>
      </c>
      <c r="M1516" s="83">
        <v>4813.6000000000004</v>
      </c>
      <c r="N1516" s="87">
        <f t="shared" si="55"/>
        <v>47364.213058473229</v>
      </c>
      <c r="O1516" s="87">
        <v>47364.213058473222</v>
      </c>
      <c r="P1516" s="83">
        <f>(O1516*2204.62262185)/1000000</f>
        <v>104.42021557483325</v>
      </c>
      <c r="Q1516" s="92">
        <f>IF(O1516&gt;0,Q1515+O1516," ")</f>
        <v>2103005.1142981183</v>
      </c>
      <c r="R1516" s="99">
        <v>108.349967306826</v>
      </c>
      <c r="S1516" s="99">
        <v>106.645780459519</v>
      </c>
      <c r="T1516" s="99">
        <v>106.501110228209</v>
      </c>
      <c r="U1516" s="99">
        <v>106.54544330789</v>
      </c>
      <c r="V1516" s="99">
        <v>111.570919431904</v>
      </c>
      <c r="W1516" s="99">
        <v>109.338879217461</v>
      </c>
      <c r="X1516" s="85">
        <f>A!N1516-O1516</f>
        <v>0</v>
      </c>
    </row>
    <row r="1517" spans="1:24" ht="12.5" x14ac:dyDescent="0.25">
      <c r="A1517" s="9">
        <v>45269</v>
      </c>
      <c r="B1517" s="1">
        <v>2761</v>
      </c>
      <c r="C1517" s="1">
        <v>412259</v>
      </c>
      <c r="D1517" s="1">
        <v>2226</v>
      </c>
      <c r="E1517" s="1">
        <v>165</v>
      </c>
      <c r="F1517" s="1">
        <v>414650</v>
      </c>
      <c r="G1517" s="25">
        <f>IF(A!B1517&gt;0,G1516+A!B1517," ")</f>
        <v>133915</v>
      </c>
      <c r="I1517" s="25">
        <f t="shared" si="54"/>
        <v>19849241</v>
      </c>
      <c r="K1517" s="83"/>
      <c r="L1517" s="83">
        <v>102.4</v>
      </c>
      <c r="M1517" s="83">
        <v>4946.1000000000004</v>
      </c>
      <c r="N1517" s="87">
        <f t="shared" si="55"/>
        <v>44927.3139437754</v>
      </c>
      <c r="O1517" s="87">
        <v>44927.3139437754</v>
      </c>
      <c r="P1517" s="83">
        <f>(O1517*2204.62262185)/1000000</f>
        <v>99.047772659404188</v>
      </c>
      <c r="Q1517" s="92">
        <f>IF(O1517&gt;0,Q1516+O1517," ")</f>
        <v>2147932.4282418936</v>
      </c>
      <c r="R1517" s="99">
        <v>108.349967306826</v>
      </c>
      <c r="S1517" s="99">
        <v>106.15087193644</v>
      </c>
      <c r="T1517" s="99">
        <v>105.34077735678601</v>
      </c>
      <c r="U1517" s="99">
        <v>105.609687819542</v>
      </c>
      <c r="V1517" s="99">
        <v>110.956556051985</v>
      </c>
      <c r="W1517" s="99">
        <v>108.648795369589</v>
      </c>
      <c r="X1517" s="85">
        <f>A!N1517-O1517</f>
        <v>0</v>
      </c>
    </row>
    <row r="1518" spans="1:24" ht="12.5" x14ac:dyDescent="0.25">
      <c r="A1518" s="9">
        <v>45276</v>
      </c>
      <c r="B1518" s="1">
        <v>2593</v>
      </c>
      <c r="C1518" s="1">
        <v>431315</v>
      </c>
      <c r="D1518" s="1">
        <v>2165</v>
      </c>
      <c r="E1518" s="1">
        <v>130</v>
      </c>
      <c r="F1518" s="1">
        <v>433610</v>
      </c>
      <c r="G1518" s="25">
        <f>IF(A!B1518&gt;0,G1517+A!B1518," ")</f>
        <v>136508</v>
      </c>
      <c r="I1518" s="25">
        <f t="shared" si="54"/>
        <v>20282851</v>
      </c>
      <c r="K1518" s="83"/>
      <c r="L1518" s="83"/>
      <c r="M1518" s="83"/>
      <c r="N1518" s="87">
        <f t="shared" si="55"/>
        <v>46981.629323912821</v>
      </c>
      <c r="O1518" s="87">
        <v>46981.629323912821</v>
      </c>
      <c r="P1518" s="83">
        <f t="shared" ref="P1518:P1572" si="57">(O1518*2204.62262185)/1000000</f>
        <v>103.57676281886953</v>
      </c>
      <c r="Q1518" s="92">
        <f t="shared" ref="Q1518:Q1572" si="58">IF(O1518&gt;0,Q1517+O1518," ")</f>
        <v>2194914.0575658064</v>
      </c>
      <c r="R1518" s="99">
        <v>108.349967306826</v>
      </c>
      <c r="S1518" s="99">
        <v>105.095332264994</v>
      </c>
      <c r="T1518" s="99">
        <v>105.61519569882999</v>
      </c>
      <c r="U1518" s="99">
        <v>105.45821085308</v>
      </c>
      <c r="V1518" s="99">
        <v>110.880185159654</v>
      </c>
      <c r="W1518" s="99">
        <v>108.451244205623</v>
      </c>
      <c r="X1518" s="85">
        <f>A!N1518-O1518</f>
        <v>0</v>
      </c>
    </row>
    <row r="1519" spans="1:24" ht="12.5" x14ac:dyDescent="0.25">
      <c r="A1519" s="9">
        <v>45283</v>
      </c>
      <c r="B1519" s="1">
        <v>2425</v>
      </c>
      <c r="C1519" s="1">
        <v>379507</v>
      </c>
      <c r="D1519" s="1">
        <v>1929</v>
      </c>
      <c r="E1519" s="1">
        <v>131</v>
      </c>
      <c r="F1519" s="1">
        <v>381567</v>
      </c>
      <c r="G1519" s="25">
        <f>IF(A!B1519&gt;0,G1518+A!B1519," ")</f>
        <v>138933</v>
      </c>
      <c r="I1519" s="25">
        <f t="shared" si="54"/>
        <v>20664418</v>
      </c>
      <c r="K1519" s="83"/>
      <c r="L1519" s="83"/>
      <c r="M1519" s="83"/>
      <c r="N1519" s="87">
        <f t="shared" si="55"/>
        <v>41342.771975363677</v>
      </c>
      <c r="O1519" s="87">
        <v>41342.771975363677</v>
      </c>
      <c r="P1519" s="83">
        <f t="shared" si="57"/>
        <v>91.145210346872972</v>
      </c>
      <c r="Q1519" s="92">
        <f t="shared" si="58"/>
        <v>2236256.82954117</v>
      </c>
      <c r="R1519" s="99">
        <v>108.349967306826</v>
      </c>
      <c r="S1519" s="99">
        <v>104.254170771757</v>
      </c>
      <c r="T1519" s="99">
        <v>105.216289772276</v>
      </c>
      <c r="U1519" s="99">
        <v>104.902840635532</v>
      </c>
      <c r="V1519" s="99">
        <v>133.461664534492</v>
      </c>
      <c r="W1519" s="99">
        <v>119.47067225415201</v>
      </c>
      <c r="X1519" s="85">
        <f>A!N1519-O1519</f>
        <v>0</v>
      </c>
    </row>
    <row r="1520" spans="1:24" ht="12.5" x14ac:dyDescent="0.25">
      <c r="A1520" s="9">
        <v>45290</v>
      </c>
      <c r="B1520" s="1">
        <v>2135</v>
      </c>
      <c r="C1520" s="1">
        <v>229619</v>
      </c>
      <c r="D1520" s="1">
        <v>1838</v>
      </c>
      <c r="E1520" s="1">
        <v>68</v>
      </c>
      <c r="F1520" s="1">
        <v>231525</v>
      </c>
      <c r="G1520" s="25">
        <f>IF(A!B1520&gt;0,G1519+A!B1520," ")</f>
        <v>141068</v>
      </c>
      <c r="I1520" s="25">
        <f t="shared" si="54"/>
        <v>20895943</v>
      </c>
      <c r="K1520" s="83"/>
      <c r="L1520" s="83">
        <v>62.6</v>
      </c>
      <c r="M1520" s="83">
        <v>5180.7</v>
      </c>
      <c r="N1520" s="87">
        <f t="shared" si="55"/>
        <v>25085.726180712893</v>
      </c>
      <c r="O1520" s="87">
        <v>25085.726180712889</v>
      </c>
      <c r="P1520" s="83">
        <f t="shared" si="57"/>
        <v>55.304559423534435</v>
      </c>
      <c r="Q1520" s="92">
        <f t="shared" si="58"/>
        <v>2261342.5557218827</v>
      </c>
      <c r="R1520" s="99">
        <v>108.349967306826</v>
      </c>
      <c r="S1520" s="99">
        <v>105.928799149841</v>
      </c>
      <c r="T1520" s="99">
        <v>107.477372279872</v>
      </c>
      <c r="U1520" s="99">
        <v>107.011852786265</v>
      </c>
      <c r="V1520" s="99">
        <v>112.390308140371</v>
      </c>
      <c r="W1520" s="99">
        <v>109.576224987035</v>
      </c>
      <c r="X1520" s="85">
        <f>A!N1520-O1520</f>
        <v>0</v>
      </c>
    </row>
    <row r="1521" spans="1:24" ht="12.5" x14ac:dyDescent="0.25">
      <c r="A1521" s="9">
        <v>45297</v>
      </c>
      <c r="B1521" s="1">
        <v>2331</v>
      </c>
      <c r="C1521" s="1">
        <v>306559</v>
      </c>
      <c r="D1521" s="1">
        <v>1776</v>
      </c>
      <c r="E1521" s="1">
        <v>79</v>
      </c>
      <c r="F1521" s="1">
        <v>308414</v>
      </c>
      <c r="G1521" s="25">
        <f>IF(A!B1521&gt;0,G1520+A!B1521," ")</f>
        <v>143399</v>
      </c>
      <c r="I1521" s="25">
        <f>F1521</f>
        <v>308414</v>
      </c>
      <c r="K1521" s="83"/>
      <c r="L1521" s="83">
        <v>77.900000000000006</v>
      </c>
      <c r="M1521" s="83">
        <v>77.900000000000006</v>
      </c>
      <c r="N1521" s="87">
        <f t="shared" si="55"/>
        <v>34212.365019999997</v>
      </c>
      <c r="O1521" s="87">
        <v>34212.365020000005</v>
      </c>
      <c r="P1521" s="83">
        <f t="shared" si="57"/>
        <v>75.425353870081651</v>
      </c>
      <c r="Q1521" s="92">
        <f>O1521</f>
        <v>34212.365020000005</v>
      </c>
      <c r="R1521" s="99">
        <v>110.93</v>
      </c>
      <c r="S1521" s="99">
        <v>108.422085213237</v>
      </c>
      <c r="T1521" s="99">
        <v>107.052673956262</v>
      </c>
      <c r="U1521" s="99">
        <v>107.50110640915101</v>
      </c>
      <c r="V1521" s="99">
        <v>113.727257273454</v>
      </c>
      <c r="W1521" s="99">
        <v>110.707529489582</v>
      </c>
      <c r="X1521" s="85">
        <f>A!N1521-O1521</f>
        <v>0</v>
      </c>
    </row>
    <row r="1522" spans="1:24" ht="12.5" x14ac:dyDescent="0.25">
      <c r="A1522" s="9">
        <v>45304</v>
      </c>
      <c r="B1522" s="1">
        <v>2923</v>
      </c>
      <c r="C1522" s="1">
        <v>419165</v>
      </c>
      <c r="D1522" s="1">
        <v>2394</v>
      </c>
      <c r="E1522" s="1">
        <v>155</v>
      </c>
      <c r="F1522" s="1">
        <v>421714</v>
      </c>
      <c r="G1522" s="25">
        <f>IF(A!B1522&gt;0,G1521+A!B1522," ")</f>
        <v>146322</v>
      </c>
      <c r="I1522" s="25">
        <f t="shared" si="54"/>
        <v>730128</v>
      </c>
      <c r="K1522" s="83"/>
      <c r="L1522" s="83">
        <v>107.2</v>
      </c>
      <c r="M1522" s="83">
        <v>186.9</v>
      </c>
      <c r="N1522" s="87">
        <f t="shared" si="55"/>
        <v>46780.734020000004</v>
      </c>
      <c r="O1522" s="87">
        <v>46780.734020000004</v>
      </c>
      <c r="P1522" s="83">
        <f t="shared" si="57"/>
        <v>103.13386448723989</v>
      </c>
      <c r="Q1522" s="92">
        <f t="shared" si="58"/>
        <v>80993.099040000001</v>
      </c>
      <c r="R1522" s="99">
        <v>110.93</v>
      </c>
      <c r="S1522" s="99">
        <v>107.271477085505</v>
      </c>
      <c r="T1522" s="99">
        <v>107.235253094225</v>
      </c>
      <c r="U1522" s="99">
        <v>107.246595461317</v>
      </c>
      <c r="V1522" s="99">
        <v>114.755724993204</v>
      </c>
      <c r="W1522" s="99">
        <v>111.373132027867</v>
      </c>
      <c r="X1522" s="85">
        <f>A!N1522-O1522</f>
        <v>0</v>
      </c>
    </row>
    <row r="1523" spans="1:24" ht="12.5" x14ac:dyDescent="0.25">
      <c r="A1523" s="9">
        <v>45311</v>
      </c>
      <c r="B1523" s="1">
        <v>3349</v>
      </c>
      <c r="C1523" s="1">
        <v>406420</v>
      </c>
      <c r="D1523" s="1">
        <v>2788</v>
      </c>
      <c r="E1523" s="1">
        <v>146</v>
      </c>
      <c r="F1523" s="1">
        <v>409354</v>
      </c>
      <c r="G1523" s="25">
        <f>IF(A!B1523&gt;0,G1522+A!B1523," ")</f>
        <v>149671</v>
      </c>
      <c r="I1523" s="25">
        <f t="shared" si="54"/>
        <v>1139482</v>
      </c>
      <c r="K1523" s="83"/>
      <c r="L1523" s="83">
        <v>104.9</v>
      </c>
      <c r="M1523" s="83">
        <v>292.39999999999998</v>
      </c>
      <c r="N1523" s="87">
        <f t="shared" si="55"/>
        <v>45409.639220000005</v>
      </c>
      <c r="O1523" s="87">
        <v>45409.639220000005</v>
      </c>
      <c r="P1523" s="83">
        <f t="shared" si="57"/>
        <v>100.111117874459</v>
      </c>
      <c r="Q1523" s="92">
        <f t="shared" si="58"/>
        <v>126402.73826000001</v>
      </c>
      <c r="R1523" s="99">
        <v>110.93</v>
      </c>
      <c r="S1523" s="99">
        <v>107.67111888482501</v>
      </c>
      <c r="T1523" s="99">
        <v>107.272666744997</v>
      </c>
      <c r="U1523" s="99">
        <v>107.395059316423</v>
      </c>
      <c r="V1523" s="99">
        <v>115.18423905317</v>
      </c>
      <c r="W1523" s="99">
        <v>111.67802928516601</v>
      </c>
      <c r="X1523" s="85">
        <f>A!N1523-O1523</f>
        <v>0</v>
      </c>
    </row>
    <row r="1524" spans="1:24" ht="12.5" x14ac:dyDescent="0.25">
      <c r="A1524" s="9">
        <v>45318</v>
      </c>
      <c r="B1524" s="1">
        <v>3444</v>
      </c>
      <c r="C1524" s="1">
        <v>420801</v>
      </c>
      <c r="D1524" s="1">
        <v>2864</v>
      </c>
      <c r="E1524" s="1">
        <v>142</v>
      </c>
      <c r="F1524" s="1">
        <v>423807</v>
      </c>
      <c r="G1524" s="25">
        <f>IF(A!B1524&gt;0,G1523+A!B1524," ")</f>
        <v>153115</v>
      </c>
      <c r="I1524" s="25">
        <f t="shared" si="54"/>
        <v>1563289</v>
      </c>
      <c r="K1524" s="83"/>
      <c r="L1524" s="83">
        <v>105.1</v>
      </c>
      <c r="M1524" s="83">
        <v>397.6</v>
      </c>
      <c r="N1524" s="87">
        <f t="shared" si="55"/>
        <v>47012.910510000002</v>
      </c>
      <c r="O1524" s="87">
        <v>47012.910510000009</v>
      </c>
      <c r="P1524" s="83">
        <f t="shared" si="57"/>
        <v>103.64572602935564</v>
      </c>
      <c r="Q1524" s="92">
        <f t="shared" si="58"/>
        <v>173415.64877000003</v>
      </c>
      <c r="R1524" s="99">
        <v>110.93</v>
      </c>
      <c r="S1524" s="99">
        <v>107.309407379544</v>
      </c>
      <c r="T1524" s="99">
        <v>107.137917600794</v>
      </c>
      <c r="U1524" s="99">
        <v>107.189476227439</v>
      </c>
      <c r="V1524" s="99">
        <v>108.960850677786</v>
      </c>
      <c r="W1524" s="99">
        <v>108.147774812592</v>
      </c>
      <c r="X1524" s="85">
        <f>A!N1524-O1524</f>
        <v>0</v>
      </c>
    </row>
    <row r="1525" spans="1:24" ht="12.5" x14ac:dyDescent="0.25">
      <c r="A1525" s="9">
        <v>45325</v>
      </c>
      <c r="B1525" s="1">
        <v>3511</v>
      </c>
      <c r="C1525" s="1">
        <v>400972</v>
      </c>
      <c r="D1525" s="1">
        <v>2727</v>
      </c>
      <c r="E1525" s="1">
        <v>125</v>
      </c>
      <c r="F1525" s="1">
        <v>403824</v>
      </c>
      <c r="G1525" s="25">
        <f>IF(A!B1525&gt;0,G1524+A!B1525," ")</f>
        <v>156626</v>
      </c>
      <c r="I1525" s="25">
        <f t="shared" si="54"/>
        <v>1967113</v>
      </c>
      <c r="K1525" s="83"/>
      <c r="L1525" s="83">
        <v>100.4</v>
      </c>
      <c r="M1525" s="83">
        <v>498.1</v>
      </c>
      <c r="N1525" s="87">
        <f t="shared" si="55"/>
        <v>45284.145272115064</v>
      </c>
      <c r="O1525" s="87">
        <v>45284.145272115064</v>
      </c>
      <c r="P1525" s="83">
        <f t="shared" si="57"/>
        <v>99.834451078046584</v>
      </c>
      <c r="Q1525" s="92">
        <f t="shared" si="58"/>
        <v>218699.7940421151</v>
      </c>
      <c r="R1525" s="99">
        <v>112.138320833123</v>
      </c>
      <c r="S1525" s="99">
        <v>106.994042030765</v>
      </c>
      <c r="T1525" s="99">
        <v>106.636569078227</v>
      </c>
      <c r="U1525" s="99">
        <v>106.74460364922101</v>
      </c>
      <c r="V1525" s="99">
        <v>115.48853785048399</v>
      </c>
      <c r="W1525" s="99">
        <v>111.520179583185</v>
      </c>
      <c r="X1525" s="85">
        <f>A!N1525-O1525</f>
        <v>0</v>
      </c>
    </row>
    <row r="1526" spans="1:24" ht="12.5" x14ac:dyDescent="0.25">
      <c r="A1526" s="9">
        <v>45332</v>
      </c>
      <c r="B1526" s="1">
        <v>3347</v>
      </c>
      <c r="C1526" s="1">
        <v>415807</v>
      </c>
      <c r="D1526" s="1">
        <v>2740</v>
      </c>
      <c r="E1526" s="1">
        <v>138</v>
      </c>
      <c r="F1526" s="1">
        <v>418685</v>
      </c>
      <c r="G1526" s="25">
        <f>IF(A!B1526&gt;0,G1525+A!B1526," ")</f>
        <v>159973</v>
      </c>
      <c r="I1526" s="25">
        <f t="shared" si="54"/>
        <v>2385798</v>
      </c>
      <c r="K1526" s="83"/>
      <c r="L1526" s="83"/>
      <c r="M1526" s="83"/>
      <c r="N1526" s="87">
        <f t="shared" si="55"/>
        <v>46950.632858016106</v>
      </c>
      <c r="O1526" s="87">
        <v>46950.632858016106</v>
      </c>
      <c r="P1526" s="83">
        <f t="shared" si="57"/>
        <v>103.50842730895623</v>
      </c>
      <c r="Q1526" s="92">
        <f t="shared" si="58"/>
        <v>265650.42690013122</v>
      </c>
      <c r="R1526" s="99">
        <v>112.138320833123</v>
      </c>
      <c r="S1526" s="99">
        <v>107.00508089071501</v>
      </c>
      <c r="T1526" s="99">
        <v>106.570263548987</v>
      </c>
      <c r="U1526" s="99">
        <v>106.696074216781</v>
      </c>
      <c r="V1526" s="99">
        <v>115.538642601536</v>
      </c>
      <c r="W1526" s="99">
        <v>111.559217550187</v>
      </c>
      <c r="X1526" s="85">
        <f>A!N1526-O1526</f>
        <v>0</v>
      </c>
    </row>
    <row r="1527" spans="1:24" ht="12.5" x14ac:dyDescent="0.25">
      <c r="A1527" s="9">
        <v>45339</v>
      </c>
      <c r="B1527" s="1">
        <v>3432</v>
      </c>
      <c r="C1527" s="1">
        <v>395324</v>
      </c>
      <c r="D1527" s="1">
        <v>2752</v>
      </c>
      <c r="E1527" s="1">
        <v>118</v>
      </c>
      <c r="F1527" s="1">
        <v>398194</v>
      </c>
      <c r="G1527" s="25">
        <f>IF(A!B1527&gt;0,G1526+A!B1527," ")</f>
        <v>163405</v>
      </c>
      <c r="I1527" s="25">
        <f t="shared" si="54"/>
        <v>2783992</v>
      </c>
      <c r="K1527" s="83"/>
      <c r="L1527" s="83">
        <v>101.1</v>
      </c>
      <c r="M1527" s="83">
        <v>602</v>
      </c>
      <c r="N1527" s="87">
        <f t="shared" si="55"/>
        <v>44652.806525824584</v>
      </c>
      <c r="O1527" s="87">
        <v>44652.806525824584</v>
      </c>
      <c r="P1527" s="83">
        <f t="shared" si="57"/>
        <v>98.442587395924193</v>
      </c>
      <c r="Q1527" s="92">
        <f t="shared" si="58"/>
        <v>310303.23342595581</v>
      </c>
      <c r="R1527" s="99">
        <v>112.138320833123</v>
      </c>
      <c r="S1527" s="99">
        <v>106.611694465504</v>
      </c>
      <c r="T1527" s="99">
        <v>106.24140970656499</v>
      </c>
      <c r="U1527" s="99">
        <v>106.35582926286401</v>
      </c>
      <c r="V1527" s="99">
        <v>115.611390535146</v>
      </c>
      <c r="W1527" s="99">
        <v>111.642689241927</v>
      </c>
      <c r="X1527" s="85">
        <f>A!N1527-O1527</f>
        <v>0</v>
      </c>
    </row>
    <row r="1528" spans="1:24" ht="12.5" x14ac:dyDescent="0.25">
      <c r="A1528" s="9">
        <v>45346</v>
      </c>
      <c r="B1528" s="1">
        <v>2926</v>
      </c>
      <c r="C1528" s="1">
        <v>370158</v>
      </c>
      <c r="D1528" s="1">
        <v>2322</v>
      </c>
      <c r="E1528" s="1">
        <v>130</v>
      </c>
      <c r="F1528" s="1">
        <v>372610</v>
      </c>
      <c r="G1528" s="25">
        <f>IF(A!B1528&gt;0,G1527+A!B1528," ")</f>
        <v>166331</v>
      </c>
      <c r="I1528" s="25">
        <f t="shared" si="54"/>
        <v>3156602</v>
      </c>
      <c r="K1528" s="83"/>
      <c r="L1528" s="83"/>
      <c r="M1528" s="83"/>
      <c r="N1528" s="87">
        <f t="shared" si="55"/>
        <v>41783.859725629962</v>
      </c>
      <c r="O1528" s="87">
        <v>41783.859725629962</v>
      </c>
      <c r="P1528" s="83">
        <f t="shared" si="57"/>
        <v>92.117642379330945</v>
      </c>
      <c r="Q1528" s="92">
        <f t="shared" si="58"/>
        <v>352087.09315158578</v>
      </c>
      <c r="R1528" s="99">
        <v>112.138320833123</v>
      </c>
      <c r="S1528" s="99">
        <v>108.36106156102601</v>
      </c>
      <c r="T1528" s="99">
        <v>107.76991839024301</v>
      </c>
      <c r="U1528" s="99">
        <v>107.955193191701</v>
      </c>
      <c r="V1528" s="99">
        <v>116.95675471341499</v>
      </c>
      <c r="W1528" s="99">
        <v>113.067778642549</v>
      </c>
      <c r="X1528" s="85">
        <f>A!N1528-O1528</f>
        <v>0</v>
      </c>
    </row>
    <row r="1529" spans="1:24" ht="12.5" x14ac:dyDescent="0.25">
      <c r="A1529" s="9">
        <v>45353</v>
      </c>
      <c r="B1529" s="1">
        <v>3423</v>
      </c>
      <c r="C1529" s="1">
        <v>390921</v>
      </c>
      <c r="D1529" s="1">
        <v>2855</v>
      </c>
      <c r="E1529" s="1">
        <v>155</v>
      </c>
      <c r="F1529" s="1">
        <v>393931</v>
      </c>
      <c r="G1529" s="25">
        <f>IF(A!B1529&gt;0,G1528+A!B1529," ")</f>
        <v>169754</v>
      </c>
      <c r="I1529" s="25">
        <f t="shared" si="54"/>
        <v>3550533</v>
      </c>
      <c r="K1529" s="83"/>
      <c r="L1529" s="83">
        <v>101.3</v>
      </c>
      <c r="M1529" s="83">
        <v>704.7</v>
      </c>
      <c r="N1529" s="87">
        <f t="shared" si="55"/>
        <v>43672.889467482135</v>
      </c>
      <c r="O1529" s="87">
        <v>43672.889467482142</v>
      </c>
      <c r="P1529" s="83">
        <f t="shared" si="57"/>
        <v>96.282240081565732</v>
      </c>
      <c r="Q1529" s="92">
        <f t="shared" si="58"/>
        <v>395759.98261906795</v>
      </c>
      <c r="R1529" s="99">
        <v>110.864312449343</v>
      </c>
      <c r="S1529" s="99">
        <v>106.642884571077</v>
      </c>
      <c r="T1529" s="99">
        <v>106.706881916624</v>
      </c>
      <c r="U1529" s="99">
        <v>106.688170473619</v>
      </c>
      <c r="V1529" s="99">
        <v>116.00706699043501</v>
      </c>
      <c r="W1529" s="99">
        <v>111.792981511991</v>
      </c>
      <c r="X1529" s="85">
        <f>A!N1529-O1529</f>
        <v>0</v>
      </c>
    </row>
    <row r="1530" spans="1:24" ht="12.5" x14ac:dyDescent="0.25">
      <c r="A1530" s="9">
        <v>45360</v>
      </c>
      <c r="B1530" s="1">
        <v>3335</v>
      </c>
      <c r="C1530" s="1">
        <v>401777</v>
      </c>
      <c r="D1530" s="1">
        <v>2699</v>
      </c>
      <c r="E1530" s="1">
        <v>138</v>
      </c>
      <c r="F1530" s="1">
        <v>404614</v>
      </c>
      <c r="G1530" s="25">
        <f>IF(A!B1530&gt;0,G1529+A!B1530," ")</f>
        <v>173089</v>
      </c>
      <c r="I1530" s="25">
        <f t="shared" si="54"/>
        <v>3955147</v>
      </c>
      <c r="K1530" s="83"/>
      <c r="L1530" s="83"/>
      <c r="M1530" s="83"/>
      <c r="N1530" s="87">
        <f t="shared" si="55"/>
        <v>44857.252917378464</v>
      </c>
      <c r="O1530" s="87">
        <v>44857.252917378471</v>
      </c>
      <c r="P1530" s="83">
        <f t="shared" si="57"/>
        <v>98.893314535699488</v>
      </c>
      <c r="Q1530" s="92">
        <f t="shared" si="58"/>
        <v>440617.23553644645</v>
      </c>
      <c r="R1530" s="99">
        <v>110.864312449343</v>
      </c>
      <c r="S1530" s="99">
        <v>108.478867808114</v>
      </c>
      <c r="T1530" s="99">
        <v>106.072734749368</v>
      </c>
      <c r="U1530" s="99">
        <v>106.80241254100299</v>
      </c>
      <c r="V1530" s="99">
        <v>116.04462072597001</v>
      </c>
      <c r="W1530" s="99">
        <v>112.138106936488</v>
      </c>
      <c r="X1530" s="85">
        <f>A!N1530-O1530</f>
        <v>0</v>
      </c>
    </row>
    <row r="1531" spans="1:24" ht="12.5" x14ac:dyDescent="0.25">
      <c r="A1531" s="9">
        <v>45367</v>
      </c>
      <c r="B1531" s="1">
        <v>3955</v>
      </c>
      <c r="C1531" s="1">
        <v>399893</v>
      </c>
      <c r="D1531" s="1">
        <v>3368</v>
      </c>
      <c r="E1531" s="1">
        <v>144</v>
      </c>
      <c r="F1531" s="1">
        <v>403405</v>
      </c>
      <c r="G1531" s="25">
        <f>IF(A!B1531&gt;0,G1530+A!B1531," ")</f>
        <v>177044</v>
      </c>
      <c r="I1531" s="25">
        <f t="shared" si="54"/>
        <v>4358552</v>
      </c>
      <c r="K1531" s="83"/>
      <c r="L1531" s="83">
        <v>103.1</v>
      </c>
      <c r="M1531" s="83"/>
      <c r="N1531" s="87">
        <f t="shared" si="55"/>
        <v>44723.217963627212</v>
      </c>
      <c r="O1531" s="87">
        <v>44723.217963627219</v>
      </c>
      <c r="P1531" s="83">
        <f t="shared" si="57"/>
        <v>98.597818044540873</v>
      </c>
      <c r="Q1531" s="92">
        <f t="shared" si="58"/>
        <v>485340.45350007364</v>
      </c>
      <c r="R1531" s="99">
        <v>110.864312449343</v>
      </c>
      <c r="S1531" s="99">
        <v>107.21328466324999</v>
      </c>
      <c r="T1531" s="99">
        <v>107.023245149354</v>
      </c>
      <c r="U1531" s="99">
        <v>107.07926914263101</v>
      </c>
      <c r="V1531" s="99">
        <v>115.84288608996</v>
      </c>
      <c r="W1531" s="99">
        <v>111.946644191321</v>
      </c>
      <c r="X1531" s="85">
        <f>A!N1531-O1531</f>
        <v>0</v>
      </c>
    </row>
    <row r="1532" spans="1:24" ht="12.5" x14ac:dyDescent="0.25">
      <c r="A1532" s="9">
        <v>45374</v>
      </c>
      <c r="B1532" s="1">
        <v>3600</v>
      </c>
      <c r="C1532" s="1">
        <v>402458</v>
      </c>
      <c r="D1532" s="1">
        <v>2953</v>
      </c>
      <c r="E1532" s="1">
        <v>148</v>
      </c>
      <c r="F1532" s="1">
        <v>405559</v>
      </c>
      <c r="G1532" s="25">
        <f>IF(A!B1532&gt;0,G1531+A!B1532," ")</f>
        <v>180644</v>
      </c>
      <c r="I1532" s="25">
        <f t="shared" si="54"/>
        <v>4764111</v>
      </c>
      <c r="K1532" s="83"/>
      <c r="L1532" s="83">
        <v>101.8</v>
      </c>
      <c r="M1532" s="83">
        <v>1216.4000000000001</v>
      </c>
      <c r="N1532" s="87">
        <f t="shared" si="55"/>
        <v>44962.019692643102</v>
      </c>
      <c r="O1532" s="87">
        <v>44962.019692643102</v>
      </c>
      <c r="P1532" s="83">
        <f t="shared" si="57"/>
        <v>99.12428573846617</v>
      </c>
      <c r="Q1532" s="92">
        <f t="shared" si="58"/>
        <v>530302.47319271672</v>
      </c>
      <c r="R1532" s="99">
        <v>110.864312449343</v>
      </c>
      <c r="S1532" s="99">
        <v>106.45556965141201</v>
      </c>
      <c r="T1532" s="99">
        <v>106.39909499378599</v>
      </c>
      <c r="U1532" s="99">
        <v>106.415819487824</v>
      </c>
      <c r="V1532" s="99">
        <v>115.681659346366</v>
      </c>
      <c r="W1532" s="99">
        <v>111.607179226697</v>
      </c>
      <c r="X1532" s="85">
        <f>A!N1532-O1532</f>
        <v>0</v>
      </c>
    </row>
    <row r="1533" spans="1:24" ht="12.5" x14ac:dyDescent="0.25">
      <c r="A1533" s="9">
        <v>45381</v>
      </c>
      <c r="B1533" s="1">
        <v>3257</v>
      </c>
      <c r="C1533" s="1">
        <v>350710</v>
      </c>
      <c r="D1533" s="1">
        <v>2610</v>
      </c>
      <c r="E1533" s="1">
        <v>116</v>
      </c>
      <c r="F1533" s="1">
        <v>353436</v>
      </c>
      <c r="G1533" s="25">
        <f>IF(A!B1533&gt;0,G1532+A!B1533," ")</f>
        <v>183901</v>
      </c>
      <c r="I1533" s="25">
        <f t="shared" si="54"/>
        <v>5117547</v>
      </c>
      <c r="K1533" s="83"/>
      <c r="L1533" s="83">
        <v>93.4</v>
      </c>
      <c r="M1533" s="83">
        <v>1309.8</v>
      </c>
      <c r="N1533" s="87">
        <f t="shared" si="55"/>
        <v>39183.43913484599</v>
      </c>
      <c r="O1533" s="87">
        <v>39183.439134845998</v>
      </c>
      <c r="P1533" s="83">
        <f t="shared" si="57"/>
        <v>86.384696318564082</v>
      </c>
      <c r="Q1533" s="92">
        <f t="shared" si="58"/>
        <v>569485.91232756269</v>
      </c>
      <c r="R1533" s="99">
        <v>110.864312449343</v>
      </c>
      <c r="S1533" s="99">
        <v>108.476590116629</v>
      </c>
      <c r="T1533" s="99">
        <v>106.48091912592901</v>
      </c>
      <c r="U1533" s="99">
        <v>107.024901678028</v>
      </c>
      <c r="V1533" s="99">
        <v>116.15837631175501</v>
      </c>
      <c r="W1533" s="99">
        <v>112.215928767867</v>
      </c>
      <c r="X1533" s="85">
        <f>A!N1533-O1533</f>
        <v>0</v>
      </c>
    </row>
    <row r="1534" spans="1:24" ht="12.5" x14ac:dyDescent="0.25">
      <c r="A1534" s="9">
        <v>45388</v>
      </c>
      <c r="B1534" s="1">
        <v>3369</v>
      </c>
      <c r="C1534" s="1">
        <v>373899</v>
      </c>
      <c r="D1534" s="1">
        <v>2897</v>
      </c>
      <c r="E1534" s="1">
        <v>117</v>
      </c>
      <c r="F1534" s="1">
        <v>376913</v>
      </c>
      <c r="G1534" s="25">
        <f>IF(A!B1534&gt;0,G1533+A!B1534," ")</f>
        <v>187270</v>
      </c>
      <c r="I1534" s="25">
        <f t="shared" ref="I1534:I1572" si="59">IF(F1534&gt;0,I1533+F1534," ")</f>
        <v>5494460</v>
      </c>
      <c r="K1534" s="83"/>
      <c r="L1534" s="83">
        <v>95.6</v>
      </c>
      <c r="M1534" s="83">
        <v>1405.4</v>
      </c>
      <c r="N1534" s="87">
        <f t="shared" si="55"/>
        <v>41786.20059821922</v>
      </c>
      <c r="O1534" s="87">
        <v>41786.200598219213</v>
      </c>
      <c r="P1534" s="83">
        <f t="shared" si="57"/>
        <v>92.122803119996092</v>
      </c>
      <c r="Q1534" s="92">
        <f t="shared" si="58"/>
        <v>611272.11292578187</v>
      </c>
      <c r="R1534" s="99">
        <v>110.864312449343</v>
      </c>
      <c r="S1534" s="99">
        <v>108.76305103844901</v>
      </c>
      <c r="T1534" s="99">
        <v>106.91990932822701</v>
      </c>
      <c r="U1534" s="99">
        <v>107.466165716589</v>
      </c>
      <c r="V1534" s="99">
        <v>114.830400062979</v>
      </c>
      <c r="W1534" s="99">
        <v>111.43718576966</v>
      </c>
      <c r="X1534" s="85">
        <f>A!N1534-O1534</f>
        <v>0</v>
      </c>
    </row>
    <row r="1535" spans="1:24" ht="12.5" x14ac:dyDescent="0.25">
      <c r="A1535" s="9">
        <v>45395</v>
      </c>
      <c r="B1535" s="1">
        <v>3752</v>
      </c>
      <c r="C1535" s="1">
        <v>381269</v>
      </c>
      <c r="D1535" s="1">
        <v>3205</v>
      </c>
      <c r="E1535" s="1">
        <v>120</v>
      </c>
      <c r="F1535" s="1">
        <v>384594</v>
      </c>
      <c r="G1535" s="25">
        <f>IF(A!B1535&gt;0,G1534+A!B1535," ")</f>
        <v>191022</v>
      </c>
      <c r="I1535" s="25">
        <f t="shared" si="59"/>
        <v>5879054</v>
      </c>
      <c r="K1535" s="83"/>
      <c r="L1535" s="83">
        <v>99.4</v>
      </c>
      <c r="M1535" s="83">
        <v>1504.9</v>
      </c>
      <c r="N1535" s="87">
        <f t="shared" si="55"/>
        <v>42637.749382142625</v>
      </c>
      <c r="O1535" s="87">
        <v>42637.749382142625</v>
      </c>
      <c r="P1535" s="83">
        <f t="shared" si="57"/>
        <v>94.0001468326425</v>
      </c>
      <c r="Q1535" s="92">
        <f t="shared" si="58"/>
        <v>653909.86230792454</v>
      </c>
      <c r="R1535" s="99">
        <v>110.864312449343</v>
      </c>
      <c r="S1535" s="99">
        <v>103.464378745651</v>
      </c>
      <c r="T1535" s="99">
        <v>106.792401849079</v>
      </c>
      <c r="U1535" s="99">
        <v>105.76467213068599</v>
      </c>
      <c r="V1535" s="99">
        <v>117.53668560377101</v>
      </c>
      <c r="W1535" s="99">
        <v>112.095365502322</v>
      </c>
      <c r="X1535" s="85">
        <f>A!N1535-O1535</f>
        <v>0</v>
      </c>
    </row>
    <row r="1536" spans="1:24" ht="12.5" x14ac:dyDescent="0.25">
      <c r="A1536" s="9">
        <v>45402</v>
      </c>
      <c r="B1536" s="1">
        <v>3450</v>
      </c>
      <c r="C1536" s="1">
        <v>406679</v>
      </c>
      <c r="D1536" s="1">
        <v>2870</v>
      </c>
      <c r="E1536" s="1">
        <v>128</v>
      </c>
      <c r="F1536" s="1">
        <v>409677</v>
      </c>
      <c r="G1536" s="25">
        <f>IF(A!B1536&gt;0,G1535+A!B1536," ")</f>
        <v>194472</v>
      </c>
      <c r="I1536" s="25">
        <f t="shared" si="59"/>
        <v>6288731</v>
      </c>
      <c r="K1536" s="83"/>
      <c r="L1536" s="83">
        <v>105.5</v>
      </c>
      <c r="M1536" s="83">
        <v>1610.4</v>
      </c>
      <c r="N1536" s="87">
        <f t="shared" si="55"/>
        <v>45418.558931309497</v>
      </c>
      <c r="O1536" s="87">
        <v>45418.55893130949</v>
      </c>
      <c r="P1536" s="83">
        <f t="shared" si="57"/>
        <v>100.13078247179227</v>
      </c>
      <c r="Q1536" s="92">
        <f t="shared" si="58"/>
        <v>699328.42123923404</v>
      </c>
      <c r="R1536" s="99">
        <v>110.864312449343</v>
      </c>
      <c r="S1536" s="99">
        <v>108.691691859814</v>
      </c>
      <c r="T1536" s="99">
        <v>106.39661638539</v>
      </c>
      <c r="U1536" s="99">
        <v>107.102982057114</v>
      </c>
      <c r="V1536" s="99">
        <v>115.61948728398001</v>
      </c>
      <c r="W1536" s="99">
        <v>112.000070787474</v>
      </c>
      <c r="X1536" s="85">
        <f>A!N1536-O1536</f>
        <v>0</v>
      </c>
    </row>
    <row r="1537" spans="1:24" ht="12.5" x14ac:dyDescent="0.25">
      <c r="A1537" s="9">
        <v>45409</v>
      </c>
      <c r="B1537" s="1"/>
      <c r="C1537" s="1"/>
      <c r="D1537" s="1"/>
      <c r="E1537" s="1"/>
      <c r="F1537" s="1"/>
      <c r="G1537" s="25" t="str">
        <f>IF(A!B1537&gt;0,G1536+A!B1537," ")</f>
        <v xml:space="preserve"> </v>
      </c>
      <c r="I1537" s="25" t="str">
        <f t="shared" si="59"/>
        <v xml:space="preserve"> </v>
      </c>
      <c r="K1537" s="83"/>
      <c r="L1537" s="83"/>
      <c r="M1537" s="83"/>
      <c r="N1537" s="87">
        <f t="shared" si="55"/>
        <v>0</v>
      </c>
      <c r="O1537" s="87"/>
      <c r="P1537" s="83">
        <f t="shared" si="57"/>
        <v>0</v>
      </c>
      <c r="Q1537" s="92" t="str">
        <f t="shared" si="58"/>
        <v xml:space="preserve"> </v>
      </c>
      <c r="R1537" s="99"/>
      <c r="S1537" s="99"/>
      <c r="T1537" s="99"/>
      <c r="U1537" s="99"/>
      <c r="V1537" s="99"/>
      <c r="W1537" s="99"/>
      <c r="X1537" s="85">
        <f>A!N1537-O1537</f>
        <v>0</v>
      </c>
    </row>
    <row r="1538" spans="1:24" ht="12.5" x14ac:dyDescent="0.25">
      <c r="A1538" s="9">
        <v>45416</v>
      </c>
      <c r="B1538" s="1"/>
      <c r="C1538" s="1"/>
      <c r="D1538" s="1"/>
      <c r="E1538" s="1"/>
      <c r="F1538" s="1"/>
      <c r="G1538" s="25" t="str">
        <f>IF(A!B1538&gt;0,G1537+A!B1538," ")</f>
        <v xml:space="preserve"> </v>
      </c>
      <c r="I1538" s="25" t="str">
        <f t="shared" si="59"/>
        <v xml:space="preserve"> </v>
      </c>
      <c r="K1538" s="83"/>
      <c r="L1538" s="83"/>
      <c r="M1538" s="83"/>
      <c r="N1538" s="87">
        <f t="shared" si="55"/>
        <v>0</v>
      </c>
      <c r="O1538" s="87"/>
      <c r="P1538" s="83">
        <f t="shared" si="57"/>
        <v>0</v>
      </c>
      <c r="Q1538" s="92" t="str">
        <f t="shared" si="58"/>
        <v xml:space="preserve"> </v>
      </c>
      <c r="R1538" s="99"/>
      <c r="S1538" s="99"/>
      <c r="T1538" s="99"/>
      <c r="U1538" s="99"/>
      <c r="V1538" s="99"/>
      <c r="W1538" s="99"/>
      <c r="X1538" s="85">
        <f>A!N1538-O1538</f>
        <v>0</v>
      </c>
    </row>
    <row r="1539" spans="1:24" ht="12.5" x14ac:dyDescent="0.25">
      <c r="A1539" s="9">
        <v>45423</v>
      </c>
      <c r="B1539" s="1"/>
      <c r="C1539" s="1"/>
      <c r="D1539" s="1"/>
      <c r="E1539" s="1"/>
      <c r="F1539" s="1"/>
      <c r="G1539" s="25" t="str">
        <f>IF(A!B1539&gt;0,G1538+A!B1539," ")</f>
        <v xml:space="preserve"> </v>
      </c>
      <c r="I1539" s="25" t="str">
        <f t="shared" si="59"/>
        <v xml:space="preserve"> </v>
      </c>
      <c r="K1539" s="83"/>
      <c r="L1539" s="83"/>
      <c r="M1539" s="83"/>
      <c r="N1539" s="87">
        <f t="shared" si="55"/>
        <v>0</v>
      </c>
      <c r="O1539" s="87"/>
      <c r="P1539" s="83">
        <f t="shared" si="57"/>
        <v>0</v>
      </c>
      <c r="Q1539" s="92" t="str">
        <f t="shared" si="58"/>
        <v xml:space="preserve"> </v>
      </c>
      <c r="R1539" s="99"/>
      <c r="S1539" s="99"/>
      <c r="T1539" s="99"/>
      <c r="U1539" s="99"/>
      <c r="V1539" s="99"/>
      <c r="W1539" s="99"/>
      <c r="X1539" s="85">
        <f>A!N1539-O1539</f>
        <v>0</v>
      </c>
    </row>
    <row r="1540" spans="1:24" ht="12.5" x14ac:dyDescent="0.25">
      <c r="A1540" s="9">
        <v>45430</v>
      </c>
      <c r="B1540" s="1"/>
      <c r="C1540" s="1"/>
      <c r="D1540" s="1"/>
      <c r="E1540" s="1"/>
      <c r="F1540" s="1"/>
      <c r="G1540" s="25" t="str">
        <f>IF(A!B1540&gt;0,G1539+A!B1540," ")</f>
        <v xml:space="preserve"> </v>
      </c>
      <c r="I1540" s="25" t="str">
        <f t="shared" si="59"/>
        <v xml:space="preserve"> </v>
      </c>
      <c r="K1540" s="83"/>
      <c r="L1540" s="83"/>
      <c r="M1540" s="83"/>
      <c r="N1540" s="87">
        <f t="shared" si="55"/>
        <v>0</v>
      </c>
      <c r="O1540" s="87"/>
      <c r="P1540" s="83">
        <f t="shared" si="57"/>
        <v>0</v>
      </c>
      <c r="Q1540" s="92" t="str">
        <f t="shared" si="58"/>
        <v xml:space="preserve"> </v>
      </c>
      <c r="R1540" s="99"/>
      <c r="S1540" s="99"/>
      <c r="T1540" s="99"/>
      <c r="U1540" s="99"/>
      <c r="V1540" s="99"/>
      <c r="W1540" s="99"/>
      <c r="X1540" s="85">
        <f>A!N1540-O1540</f>
        <v>0</v>
      </c>
    </row>
    <row r="1541" spans="1:24" ht="12.5" x14ac:dyDescent="0.25">
      <c r="A1541" s="9">
        <v>45437</v>
      </c>
      <c r="B1541" s="1"/>
      <c r="C1541" s="1"/>
      <c r="D1541" s="1"/>
      <c r="E1541" s="1"/>
      <c r="F1541" s="1"/>
      <c r="G1541" s="25" t="str">
        <f>IF(A!B1541&gt;0,G1540+A!B1541," ")</f>
        <v xml:space="preserve"> </v>
      </c>
      <c r="I1541" s="25" t="str">
        <f t="shared" si="59"/>
        <v xml:space="preserve"> </v>
      </c>
      <c r="K1541" s="83"/>
      <c r="L1541" s="83"/>
      <c r="M1541" s="83"/>
      <c r="N1541" s="87">
        <f t="shared" si="55"/>
        <v>0</v>
      </c>
      <c r="O1541" s="87"/>
      <c r="P1541" s="83">
        <f t="shared" si="57"/>
        <v>0</v>
      </c>
      <c r="Q1541" s="92" t="str">
        <f t="shared" si="58"/>
        <v xml:space="preserve"> </v>
      </c>
      <c r="R1541" s="99"/>
      <c r="S1541" s="99"/>
      <c r="T1541" s="99"/>
      <c r="U1541" s="99"/>
      <c r="V1541" s="99"/>
      <c r="W1541" s="99"/>
      <c r="X1541" s="85">
        <f>A!N1541-O1541</f>
        <v>0</v>
      </c>
    </row>
    <row r="1542" spans="1:24" ht="12.5" x14ac:dyDescent="0.25">
      <c r="A1542" s="9">
        <v>45444</v>
      </c>
      <c r="B1542" s="1"/>
      <c r="C1542" s="1"/>
      <c r="D1542" s="1"/>
      <c r="E1542" s="1"/>
      <c r="F1542" s="1"/>
      <c r="G1542" s="25" t="str">
        <f>IF(A!B1542&gt;0,G1541+A!B1542," ")</f>
        <v xml:space="preserve"> </v>
      </c>
      <c r="I1542" s="25" t="str">
        <f t="shared" si="59"/>
        <v xml:space="preserve"> </v>
      </c>
      <c r="K1542" s="83"/>
      <c r="L1542" s="83"/>
      <c r="M1542" s="83"/>
      <c r="N1542" s="87">
        <f t="shared" si="55"/>
        <v>0</v>
      </c>
      <c r="O1542" s="87"/>
      <c r="P1542" s="83">
        <f t="shared" si="57"/>
        <v>0</v>
      </c>
      <c r="Q1542" s="92" t="str">
        <f t="shared" si="58"/>
        <v xml:space="preserve"> </v>
      </c>
      <c r="R1542" s="99"/>
      <c r="S1542" s="99"/>
      <c r="T1542" s="99"/>
      <c r="U1542" s="99"/>
      <c r="V1542" s="99"/>
      <c r="W1542" s="99"/>
      <c r="X1542" s="85">
        <f>A!N1542-O1542</f>
        <v>0</v>
      </c>
    </row>
    <row r="1543" spans="1:24" ht="12.5" x14ac:dyDescent="0.25">
      <c r="A1543" s="9">
        <v>45451</v>
      </c>
      <c r="B1543" s="1"/>
      <c r="C1543" s="1"/>
      <c r="D1543" s="1"/>
      <c r="E1543" s="1"/>
      <c r="F1543" s="1"/>
      <c r="G1543" s="25" t="str">
        <f>IF(A!B1543&gt;0,G1542+A!B1543," ")</f>
        <v xml:space="preserve"> </v>
      </c>
      <c r="I1543" s="25" t="str">
        <f t="shared" si="59"/>
        <v xml:space="preserve"> </v>
      </c>
      <c r="K1543" s="83"/>
      <c r="L1543" s="83"/>
      <c r="M1543" s="83"/>
      <c r="N1543" s="87">
        <f t="shared" si="55"/>
        <v>0</v>
      </c>
      <c r="O1543" s="87"/>
      <c r="P1543" s="83">
        <f t="shared" si="57"/>
        <v>0</v>
      </c>
      <c r="Q1543" s="92" t="str">
        <f t="shared" si="58"/>
        <v xml:space="preserve"> </v>
      </c>
      <c r="R1543" s="99"/>
      <c r="S1543" s="99"/>
      <c r="T1543" s="99"/>
      <c r="U1543" s="99"/>
      <c r="V1543" s="99"/>
      <c r="W1543" s="99"/>
      <c r="X1543" s="85">
        <f>A!N1543-O1543</f>
        <v>0</v>
      </c>
    </row>
    <row r="1544" spans="1:24" ht="12.5" x14ac:dyDescent="0.25">
      <c r="A1544" s="9">
        <v>45458</v>
      </c>
      <c r="B1544" s="1"/>
      <c r="C1544" s="1"/>
      <c r="D1544" s="1"/>
      <c r="E1544" s="1"/>
      <c r="F1544" s="1"/>
      <c r="G1544" s="25" t="str">
        <f>IF(A!B1544&gt;0,G1543+A!B1544," ")</f>
        <v xml:space="preserve"> </v>
      </c>
      <c r="I1544" s="25" t="str">
        <f t="shared" si="59"/>
        <v xml:space="preserve"> </v>
      </c>
      <c r="K1544" s="83"/>
      <c r="L1544" s="83"/>
      <c r="M1544" s="83"/>
      <c r="N1544" s="87">
        <f t="shared" si="55"/>
        <v>0</v>
      </c>
      <c r="O1544" s="87"/>
      <c r="P1544" s="83">
        <f t="shared" si="57"/>
        <v>0</v>
      </c>
      <c r="Q1544" s="92" t="str">
        <f t="shared" si="58"/>
        <v xml:space="preserve"> </v>
      </c>
      <c r="R1544" s="99"/>
      <c r="S1544" s="99"/>
      <c r="T1544" s="99"/>
      <c r="U1544" s="99"/>
      <c r="V1544" s="99"/>
      <c r="W1544" s="99"/>
      <c r="X1544" s="85">
        <f>A!N1544-O1544</f>
        <v>0</v>
      </c>
    </row>
    <row r="1545" spans="1:24" ht="12.5" x14ac:dyDescent="0.25">
      <c r="A1545" s="9">
        <v>45465</v>
      </c>
      <c r="B1545" s="1"/>
      <c r="C1545" s="1"/>
      <c r="D1545" s="1"/>
      <c r="E1545" s="1"/>
      <c r="F1545" s="1"/>
      <c r="G1545" s="25" t="str">
        <f>IF(A!B1545&gt;0,G1544+A!B1545," ")</f>
        <v xml:space="preserve"> </v>
      </c>
      <c r="I1545" s="25" t="str">
        <f t="shared" si="59"/>
        <v xml:space="preserve"> </v>
      </c>
      <c r="K1545" s="83"/>
      <c r="L1545" s="83"/>
      <c r="M1545" s="83"/>
      <c r="N1545" s="87">
        <f t="shared" ref="N1545:N1608" si="60">F1545/1000*R1545</f>
        <v>0</v>
      </c>
      <c r="O1545" s="87"/>
      <c r="P1545" s="83">
        <f t="shared" si="57"/>
        <v>0</v>
      </c>
      <c r="Q1545" s="92" t="str">
        <f t="shared" si="58"/>
        <v xml:space="preserve"> </v>
      </c>
      <c r="R1545" s="99"/>
      <c r="S1545" s="99"/>
      <c r="T1545" s="99"/>
      <c r="U1545" s="99"/>
      <c r="V1545" s="99"/>
      <c r="W1545" s="99"/>
      <c r="X1545" s="85">
        <f>A!N1545-O1545</f>
        <v>0</v>
      </c>
    </row>
    <row r="1546" spans="1:24" ht="12.5" x14ac:dyDescent="0.25">
      <c r="A1546" s="9">
        <v>45472</v>
      </c>
      <c r="B1546" s="1"/>
      <c r="C1546" s="1"/>
      <c r="D1546" s="1"/>
      <c r="E1546" s="1"/>
      <c r="F1546" s="1"/>
      <c r="G1546" s="25" t="str">
        <f>IF(A!B1546&gt;0,G1545+A!B1546," ")</f>
        <v xml:space="preserve"> </v>
      </c>
      <c r="I1546" s="25" t="str">
        <f t="shared" si="59"/>
        <v xml:space="preserve"> </v>
      </c>
      <c r="K1546" s="83"/>
      <c r="L1546" s="83"/>
      <c r="M1546" s="83"/>
      <c r="N1546" s="87">
        <f t="shared" si="60"/>
        <v>0</v>
      </c>
      <c r="O1546" s="87"/>
      <c r="P1546" s="83">
        <f t="shared" si="57"/>
        <v>0</v>
      </c>
      <c r="Q1546" s="92" t="str">
        <f t="shared" si="58"/>
        <v xml:space="preserve"> </v>
      </c>
      <c r="R1546" s="99"/>
      <c r="S1546" s="99"/>
      <c r="T1546" s="99"/>
      <c r="U1546" s="99"/>
      <c r="V1546" s="99"/>
      <c r="W1546" s="99"/>
      <c r="X1546" s="85">
        <f>A!N1546-O1546</f>
        <v>0</v>
      </c>
    </row>
    <row r="1547" spans="1:24" ht="12.5" x14ac:dyDescent="0.25">
      <c r="A1547" s="9">
        <v>45479</v>
      </c>
      <c r="B1547" s="1"/>
      <c r="C1547" s="1"/>
      <c r="D1547" s="1"/>
      <c r="E1547" s="1"/>
      <c r="F1547" s="1"/>
      <c r="G1547" s="25" t="str">
        <f>IF(A!B1547&gt;0,G1546+A!B1547," ")</f>
        <v xml:space="preserve"> </v>
      </c>
      <c r="I1547" s="25" t="str">
        <f t="shared" si="59"/>
        <v xml:space="preserve"> </v>
      </c>
      <c r="K1547" s="83"/>
      <c r="L1547" s="83"/>
      <c r="M1547" s="83"/>
      <c r="N1547" s="87">
        <f t="shared" si="60"/>
        <v>0</v>
      </c>
      <c r="O1547" s="87"/>
      <c r="P1547" s="83">
        <f t="shared" si="57"/>
        <v>0</v>
      </c>
      <c r="Q1547" s="92" t="str">
        <f t="shared" si="58"/>
        <v xml:space="preserve"> </v>
      </c>
      <c r="R1547" s="99"/>
      <c r="S1547" s="99"/>
      <c r="T1547" s="99"/>
      <c r="U1547" s="99"/>
      <c r="V1547" s="99"/>
      <c r="W1547" s="99"/>
      <c r="X1547" s="85">
        <f>A!N1547-O1547</f>
        <v>0</v>
      </c>
    </row>
    <row r="1548" spans="1:24" ht="12.5" x14ac:dyDescent="0.25">
      <c r="A1548" s="9">
        <v>45486</v>
      </c>
      <c r="B1548" s="1"/>
      <c r="C1548" s="1"/>
      <c r="D1548" s="1"/>
      <c r="E1548" s="1"/>
      <c r="F1548" s="1"/>
      <c r="G1548" s="25" t="str">
        <f>IF(A!B1548&gt;0,G1547+A!B1548," ")</f>
        <v xml:space="preserve"> </v>
      </c>
      <c r="I1548" s="25" t="str">
        <f t="shared" si="59"/>
        <v xml:space="preserve"> </v>
      </c>
      <c r="K1548" s="83"/>
      <c r="L1548" s="83"/>
      <c r="M1548" s="83"/>
      <c r="N1548" s="87">
        <f t="shared" si="60"/>
        <v>0</v>
      </c>
      <c r="O1548" s="87"/>
      <c r="P1548" s="83">
        <f t="shared" si="57"/>
        <v>0</v>
      </c>
      <c r="Q1548" s="92" t="str">
        <f t="shared" si="58"/>
        <v xml:space="preserve"> </v>
      </c>
      <c r="R1548" s="99"/>
      <c r="S1548" s="99"/>
      <c r="T1548" s="99"/>
      <c r="U1548" s="99"/>
      <c r="V1548" s="99"/>
      <c r="W1548" s="99"/>
      <c r="X1548" s="85">
        <f>A!N1548-O1548</f>
        <v>0</v>
      </c>
    </row>
    <row r="1549" spans="1:24" ht="12.5" x14ac:dyDescent="0.25">
      <c r="A1549" s="9">
        <v>45493</v>
      </c>
      <c r="B1549" s="1"/>
      <c r="C1549" s="1"/>
      <c r="D1549" s="1"/>
      <c r="E1549" s="1"/>
      <c r="F1549" s="1"/>
      <c r="G1549" s="25" t="str">
        <f>IF(A!B1549&gt;0,G1548+A!B1549," ")</f>
        <v xml:space="preserve"> </v>
      </c>
      <c r="I1549" s="25" t="str">
        <f t="shared" si="59"/>
        <v xml:space="preserve"> </v>
      </c>
      <c r="K1549" s="83"/>
      <c r="L1549" s="83"/>
      <c r="M1549" s="83"/>
      <c r="N1549" s="87">
        <f t="shared" si="60"/>
        <v>0</v>
      </c>
      <c r="O1549" s="87"/>
      <c r="P1549" s="83">
        <f t="shared" si="57"/>
        <v>0</v>
      </c>
      <c r="Q1549" s="92" t="str">
        <f t="shared" si="58"/>
        <v xml:space="preserve"> </v>
      </c>
      <c r="R1549" s="99"/>
      <c r="S1549" s="99"/>
      <c r="T1549" s="99"/>
      <c r="U1549" s="99"/>
      <c r="V1549" s="99"/>
      <c r="W1549" s="99"/>
      <c r="X1549" s="85">
        <f>A!N1549-O1549</f>
        <v>0</v>
      </c>
    </row>
    <row r="1550" spans="1:24" ht="12.5" x14ac:dyDescent="0.25">
      <c r="A1550" s="9">
        <v>45500</v>
      </c>
      <c r="B1550" s="1"/>
      <c r="C1550" s="1"/>
      <c r="D1550" s="1"/>
      <c r="E1550" s="1"/>
      <c r="F1550" s="1"/>
      <c r="G1550" s="25" t="str">
        <f>IF(A!B1550&gt;0,G1549+A!B1550," ")</f>
        <v xml:space="preserve"> </v>
      </c>
      <c r="I1550" s="25" t="str">
        <f t="shared" si="59"/>
        <v xml:space="preserve"> </v>
      </c>
      <c r="K1550" s="83"/>
      <c r="L1550" s="83"/>
      <c r="M1550" s="83"/>
      <c r="N1550" s="87">
        <f t="shared" si="60"/>
        <v>0</v>
      </c>
      <c r="O1550" s="87"/>
      <c r="P1550" s="83">
        <f t="shared" si="57"/>
        <v>0</v>
      </c>
      <c r="Q1550" s="92" t="str">
        <f t="shared" si="58"/>
        <v xml:space="preserve"> </v>
      </c>
      <c r="R1550" s="99"/>
      <c r="S1550" s="99"/>
      <c r="T1550" s="99"/>
      <c r="U1550" s="99"/>
      <c r="V1550" s="99"/>
      <c r="W1550" s="99"/>
      <c r="X1550" s="85">
        <f>A!N1550-O1550</f>
        <v>0</v>
      </c>
    </row>
    <row r="1551" spans="1:24" ht="12.5" x14ac:dyDescent="0.25">
      <c r="A1551" s="9">
        <v>45507</v>
      </c>
      <c r="B1551" s="1"/>
      <c r="C1551" s="1"/>
      <c r="D1551" s="1"/>
      <c r="E1551" s="1"/>
      <c r="F1551" s="1"/>
      <c r="G1551" s="25" t="str">
        <f>IF(A!B1551&gt;0,G1550+A!B1551," ")</f>
        <v xml:space="preserve"> </v>
      </c>
      <c r="I1551" s="25" t="str">
        <f t="shared" si="59"/>
        <v xml:space="preserve"> </v>
      </c>
      <c r="K1551" s="83"/>
      <c r="L1551" s="83"/>
      <c r="M1551" s="83"/>
      <c r="N1551" s="87">
        <f t="shared" si="60"/>
        <v>0</v>
      </c>
      <c r="O1551" s="87"/>
      <c r="P1551" s="83">
        <f t="shared" si="57"/>
        <v>0</v>
      </c>
      <c r="Q1551" s="92" t="str">
        <f t="shared" si="58"/>
        <v xml:space="preserve"> </v>
      </c>
      <c r="R1551" s="99"/>
      <c r="S1551" s="99"/>
      <c r="T1551" s="99"/>
      <c r="U1551" s="99"/>
      <c r="V1551" s="99"/>
      <c r="W1551" s="99"/>
      <c r="X1551" s="85">
        <f>A!N1551-O1551</f>
        <v>0</v>
      </c>
    </row>
    <row r="1552" spans="1:24" ht="12.5" x14ac:dyDescent="0.25">
      <c r="A1552" s="9">
        <v>45514</v>
      </c>
      <c r="B1552" s="1"/>
      <c r="C1552" s="1"/>
      <c r="D1552" s="1"/>
      <c r="E1552" s="1"/>
      <c r="F1552" s="1"/>
      <c r="G1552" s="25" t="str">
        <f>IF(A!B1552&gt;0,G1551+A!B1552," ")</f>
        <v xml:space="preserve"> </v>
      </c>
      <c r="I1552" s="25" t="str">
        <f t="shared" si="59"/>
        <v xml:space="preserve"> </v>
      </c>
      <c r="K1552" s="83"/>
      <c r="L1552" s="83"/>
      <c r="M1552" s="83"/>
      <c r="N1552" s="87">
        <f t="shared" si="60"/>
        <v>0</v>
      </c>
      <c r="O1552" s="87"/>
      <c r="P1552" s="83">
        <f t="shared" si="57"/>
        <v>0</v>
      </c>
      <c r="Q1552" s="92" t="str">
        <f t="shared" si="58"/>
        <v xml:space="preserve"> </v>
      </c>
      <c r="R1552" s="99"/>
      <c r="S1552" s="99"/>
      <c r="T1552" s="99"/>
      <c r="U1552" s="99"/>
      <c r="V1552" s="99"/>
      <c r="W1552" s="99"/>
      <c r="X1552" s="85">
        <f>A!N1552-O1552</f>
        <v>0</v>
      </c>
    </row>
    <row r="1553" spans="1:24" ht="12.5" x14ac:dyDescent="0.25">
      <c r="A1553" s="9">
        <v>45521</v>
      </c>
      <c r="B1553" s="1"/>
      <c r="C1553" s="1"/>
      <c r="D1553" s="1"/>
      <c r="E1553" s="1"/>
      <c r="F1553" s="1"/>
      <c r="G1553" s="25" t="str">
        <f>IF(A!B1553&gt;0,G1552+A!B1553," ")</f>
        <v xml:space="preserve"> </v>
      </c>
      <c r="I1553" s="25" t="str">
        <f t="shared" si="59"/>
        <v xml:space="preserve"> </v>
      </c>
      <c r="K1553" s="83"/>
      <c r="L1553" s="83"/>
      <c r="M1553" s="83"/>
      <c r="N1553" s="87">
        <f t="shared" si="60"/>
        <v>0</v>
      </c>
      <c r="O1553" s="87"/>
      <c r="P1553" s="83">
        <f t="shared" si="57"/>
        <v>0</v>
      </c>
      <c r="Q1553" s="92" t="str">
        <f t="shared" si="58"/>
        <v xml:space="preserve"> </v>
      </c>
      <c r="R1553" s="99"/>
      <c r="S1553" s="99"/>
      <c r="T1553" s="99"/>
      <c r="U1553" s="99"/>
      <c r="V1553" s="99"/>
      <c r="W1553" s="99"/>
      <c r="X1553" s="85">
        <f>A!N1553-O1553</f>
        <v>0</v>
      </c>
    </row>
    <row r="1554" spans="1:24" ht="12.5" x14ac:dyDescent="0.25">
      <c r="A1554" s="9">
        <v>45528</v>
      </c>
      <c r="B1554" s="1"/>
      <c r="C1554" s="1"/>
      <c r="D1554" s="1"/>
      <c r="E1554" s="1"/>
      <c r="F1554" s="1"/>
      <c r="G1554" s="25" t="str">
        <f>IF(A!B1554&gt;0,G1553+A!B1554," ")</f>
        <v xml:space="preserve"> </v>
      </c>
      <c r="I1554" s="25" t="str">
        <f t="shared" si="59"/>
        <v xml:space="preserve"> </v>
      </c>
      <c r="K1554" s="83"/>
      <c r="L1554" s="83"/>
      <c r="M1554" s="83"/>
      <c r="N1554" s="87">
        <f t="shared" si="60"/>
        <v>0</v>
      </c>
      <c r="O1554" s="87"/>
      <c r="P1554" s="83">
        <f t="shared" si="57"/>
        <v>0</v>
      </c>
      <c r="Q1554" s="92" t="str">
        <f t="shared" si="58"/>
        <v xml:space="preserve"> </v>
      </c>
      <c r="R1554" s="99"/>
      <c r="S1554" s="99"/>
      <c r="T1554" s="99"/>
      <c r="U1554" s="99"/>
      <c r="V1554" s="99"/>
      <c r="W1554" s="99"/>
      <c r="X1554" s="85">
        <f>A!N1554-O1554</f>
        <v>0</v>
      </c>
    </row>
    <row r="1555" spans="1:24" ht="12.5" x14ac:dyDescent="0.25">
      <c r="A1555" s="9">
        <v>45535</v>
      </c>
      <c r="B1555" s="1"/>
      <c r="C1555" s="1"/>
      <c r="D1555" s="1"/>
      <c r="E1555" s="1"/>
      <c r="F1555" s="1"/>
      <c r="G1555" s="25" t="str">
        <f>IF(A!B1555&gt;0,G1554+A!B1555," ")</f>
        <v xml:space="preserve"> </v>
      </c>
      <c r="I1555" s="25" t="str">
        <f t="shared" si="59"/>
        <v xml:space="preserve"> </v>
      </c>
      <c r="K1555" s="83"/>
      <c r="L1555" s="83"/>
      <c r="M1555" s="83"/>
      <c r="N1555" s="87">
        <f t="shared" si="60"/>
        <v>0</v>
      </c>
      <c r="O1555" s="87"/>
      <c r="P1555" s="83">
        <f t="shared" si="57"/>
        <v>0</v>
      </c>
      <c r="Q1555" s="92" t="str">
        <f t="shared" si="58"/>
        <v xml:space="preserve"> </v>
      </c>
      <c r="R1555" s="99"/>
      <c r="S1555" s="99"/>
      <c r="T1555" s="99"/>
      <c r="U1555" s="99"/>
      <c r="V1555" s="99"/>
      <c r="W1555" s="99"/>
      <c r="X1555" s="85">
        <f>A!N1555-O1555</f>
        <v>0</v>
      </c>
    </row>
    <row r="1556" spans="1:24" ht="12.5" x14ac:dyDescent="0.25">
      <c r="A1556" s="9">
        <v>45542</v>
      </c>
      <c r="B1556" s="1"/>
      <c r="C1556" s="1"/>
      <c r="D1556" s="1"/>
      <c r="E1556" s="1"/>
      <c r="F1556" s="1"/>
      <c r="G1556" s="25" t="str">
        <f>IF(A!B1556&gt;0,G1555+A!B1556," ")</f>
        <v xml:space="preserve"> </v>
      </c>
      <c r="I1556" s="25" t="str">
        <f t="shared" si="59"/>
        <v xml:space="preserve"> </v>
      </c>
      <c r="K1556" s="83"/>
      <c r="L1556" s="83"/>
      <c r="M1556" s="83"/>
      <c r="N1556" s="87">
        <f t="shared" si="60"/>
        <v>0</v>
      </c>
      <c r="O1556" s="87"/>
      <c r="P1556" s="83">
        <f t="shared" si="57"/>
        <v>0</v>
      </c>
      <c r="Q1556" s="92" t="str">
        <f t="shared" si="58"/>
        <v xml:space="preserve"> </v>
      </c>
      <c r="R1556" s="99"/>
      <c r="S1556" s="99"/>
      <c r="T1556" s="99"/>
      <c r="U1556" s="99"/>
      <c r="V1556" s="99"/>
      <c r="W1556" s="99"/>
      <c r="X1556" s="85">
        <f>A!N1556-O1556</f>
        <v>0</v>
      </c>
    </row>
    <row r="1557" spans="1:24" ht="12.5" x14ac:dyDescent="0.25">
      <c r="A1557" s="9">
        <v>45549</v>
      </c>
      <c r="B1557" s="1"/>
      <c r="C1557" s="1"/>
      <c r="D1557" s="1"/>
      <c r="E1557" s="1"/>
      <c r="F1557" s="1"/>
      <c r="G1557" s="25" t="str">
        <f>IF(A!B1557&gt;0,G1556+A!B1557," ")</f>
        <v xml:space="preserve"> </v>
      </c>
      <c r="I1557" s="25" t="str">
        <f t="shared" si="59"/>
        <v xml:space="preserve"> </v>
      </c>
      <c r="K1557" s="83"/>
      <c r="L1557" s="83"/>
      <c r="M1557" s="83"/>
      <c r="N1557" s="87">
        <f t="shared" si="60"/>
        <v>0</v>
      </c>
      <c r="O1557" s="87"/>
      <c r="P1557" s="83">
        <f t="shared" si="57"/>
        <v>0</v>
      </c>
      <c r="Q1557" s="92" t="str">
        <f t="shared" si="58"/>
        <v xml:space="preserve"> </v>
      </c>
      <c r="R1557" s="99"/>
      <c r="S1557" s="99"/>
      <c r="T1557" s="99"/>
      <c r="U1557" s="99"/>
      <c r="V1557" s="99"/>
      <c r="W1557" s="99"/>
      <c r="X1557" s="85">
        <f>A!N1557-O1557</f>
        <v>0</v>
      </c>
    </row>
    <row r="1558" spans="1:24" ht="12.5" x14ac:dyDescent="0.25">
      <c r="A1558" s="9">
        <v>45556</v>
      </c>
      <c r="B1558" s="1"/>
      <c r="C1558" s="1"/>
      <c r="D1558" s="1"/>
      <c r="E1558" s="1"/>
      <c r="F1558" s="1"/>
      <c r="G1558" s="25" t="str">
        <f>IF(A!B1558&gt;0,G1557+A!B1558," ")</f>
        <v xml:space="preserve"> </v>
      </c>
      <c r="I1558" s="25" t="str">
        <f t="shared" si="59"/>
        <v xml:space="preserve"> </v>
      </c>
      <c r="K1558" s="83"/>
      <c r="L1558" s="83"/>
      <c r="M1558" s="83"/>
      <c r="N1558" s="87">
        <f t="shared" si="60"/>
        <v>0</v>
      </c>
      <c r="O1558" s="87"/>
      <c r="P1558" s="83">
        <f t="shared" si="57"/>
        <v>0</v>
      </c>
      <c r="Q1558" s="92" t="str">
        <f t="shared" si="58"/>
        <v xml:space="preserve"> </v>
      </c>
      <c r="R1558" s="99"/>
      <c r="S1558" s="99"/>
      <c r="T1558" s="99"/>
      <c r="U1558" s="99"/>
      <c r="V1558" s="99"/>
      <c r="W1558" s="99"/>
      <c r="X1558" s="85">
        <f>A!N1558-O1558</f>
        <v>0</v>
      </c>
    </row>
    <row r="1559" spans="1:24" ht="12.5" x14ac:dyDescent="0.25">
      <c r="A1559" s="9">
        <v>45563</v>
      </c>
      <c r="B1559" s="1"/>
      <c r="C1559" s="1"/>
      <c r="D1559" s="1"/>
      <c r="E1559" s="1"/>
      <c r="F1559" s="1"/>
      <c r="G1559" s="25" t="str">
        <f>IF(A!B1559&gt;0,G1558+A!B1559," ")</f>
        <v xml:space="preserve"> </v>
      </c>
      <c r="I1559" s="25" t="str">
        <f t="shared" si="59"/>
        <v xml:space="preserve"> </v>
      </c>
      <c r="K1559" s="83"/>
      <c r="L1559" s="83"/>
      <c r="M1559" s="83"/>
      <c r="N1559" s="87">
        <f t="shared" si="60"/>
        <v>0</v>
      </c>
      <c r="O1559" s="87"/>
      <c r="P1559" s="83">
        <f t="shared" si="57"/>
        <v>0</v>
      </c>
      <c r="Q1559" s="92" t="str">
        <f t="shared" si="58"/>
        <v xml:space="preserve"> </v>
      </c>
      <c r="R1559" s="99"/>
      <c r="S1559" s="99"/>
      <c r="T1559" s="99"/>
      <c r="U1559" s="99"/>
      <c r="V1559" s="99"/>
      <c r="W1559" s="99"/>
      <c r="X1559" s="85">
        <f>A!N1559-O1559</f>
        <v>0</v>
      </c>
    </row>
    <row r="1560" spans="1:24" ht="12.5" x14ac:dyDescent="0.25">
      <c r="A1560" s="9">
        <v>45570</v>
      </c>
      <c r="B1560" s="1"/>
      <c r="C1560" s="1"/>
      <c r="D1560" s="1"/>
      <c r="E1560" s="1"/>
      <c r="F1560" s="1"/>
      <c r="G1560" s="25" t="str">
        <f>IF(A!B1560&gt;0,G1559+A!B1560," ")</f>
        <v xml:space="preserve"> </v>
      </c>
      <c r="I1560" s="25" t="str">
        <f t="shared" si="59"/>
        <v xml:space="preserve"> </v>
      </c>
      <c r="K1560" s="83"/>
      <c r="L1560" s="83"/>
      <c r="M1560" s="83"/>
      <c r="N1560" s="87">
        <f t="shared" si="60"/>
        <v>0</v>
      </c>
      <c r="O1560" s="87"/>
      <c r="P1560" s="83">
        <f t="shared" si="57"/>
        <v>0</v>
      </c>
      <c r="Q1560" s="92" t="str">
        <f t="shared" si="58"/>
        <v xml:space="preserve"> </v>
      </c>
      <c r="R1560" s="99"/>
      <c r="S1560" s="99"/>
      <c r="T1560" s="99"/>
      <c r="U1560" s="99"/>
      <c r="V1560" s="99"/>
      <c r="W1560" s="99"/>
      <c r="X1560" s="85">
        <f>A!N1560-O1560</f>
        <v>0</v>
      </c>
    </row>
    <row r="1561" spans="1:24" ht="12.5" x14ac:dyDescent="0.25">
      <c r="A1561" s="9">
        <v>45577</v>
      </c>
      <c r="B1561" s="1"/>
      <c r="C1561" s="1"/>
      <c r="D1561" s="1"/>
      <c r="E1561" s="1"/>
      <c r="F1561" s="1"/>
      <c r="G1561" s="25" t="str">
        <f>IF(A!B1561&gt;0,G1560+A!B1561," ")</f>
        <v xml:space="preserve"> </v>
      </c>
      <c r="I1561" s="25" t="str">
        <f t="shared" si="59"/>
        <v xml:space="preserve"> </v>
      </c>
      <c r="K1561" s="83"/>
      <c r="L1561" s="83"/>
      <c r="M1561" s="83"/>
      <c r="N1561" s="87">
        <f t="shared" si="60"/>
        <v>0</v>
      </c>
      <c r="O1561" s="87"/>
      <c r="P1561" s="83">
        <f t="shared" si="57"/>
        <v>0</v>
      </c>
      <c r="Q1561" s="92" t="str">
        <f t="shared" si="58"/>
        <v xml:space="preserve"> </v>
      </c>
      <c r="R1561" s="99"/>
      <c r="S1561" s="99"/>
      <c r="T1561" s="99"/>
      <c r="U1561" s="99"/>
      <c r="V1561" s="99"/>
      <c r="W1561" s="99"/>
      <c r="X1561" s="85">
        <f>A!N1561-O1561</f>
        <v>0</v>
      </c>
    </row>
    <row r="1562" spans="1:24" ht="12.5" x14ac:dyDescent="0.25">
      <c r="A1562" s="9">
        <v>45584</v>
      </c>
      <c r="B1562" s="1"/>
      <c r="C1562" s="1"/>
      <c r="D1562" s="1"/>
      <c r="E1562" s="1"/>
      <c r="F1562" s="1"/>
      <c r="G1562" s="25" t="str">
        <f>IF(A!B1562&gt;0,G1561+A!B1562," ")</f>
        <v xml:space="preserve"> </v>
      </c>
      <c r="I1562" s="25" t="str">
        <f t="shared" si="59"/>
        <v xml:space="preserve"> </v>
      </c>
      <c r="K1562" s="83"/>
      <c r="L1562" s="83"/>
      <c r="M1562" s="83"/>
      <c r="N1562" s="87">
        <f t="shared" si="60"/>
        <v>0</v>
      </c>
      <c r="O1562" s="87"/>
      <c r="P1562" s="83">
        <f t="shared" si="57"/>
        <v>0</v>
      </c>
      <c r="Q1562" s="92" t="str">
        <f t="shared" si="58"/>
        <v xml:space="preserve"> </v>
      </c>
      <c r="R1562" s="99"/>
      <c r="S1562" s="99"/>
      <c r="T1562" s="99"/>
      <c r="U1562" s="99"/>
      <c r="V1562" s="99"/>
      <c r="W1562" s="99"/>
      <c r="X1562" s="85">
        <f>A!N1562-O1562</f>
        <v>0</v>
      </c>
    </row>
    <row r="1563" spans="1:24" ht="12.5" x14ac:dyDescent="0.25">
      <c r="A1563" s="9">
        <v>45591</v>
      </c>
      <c r="B1563" s="1"/>
      <c r="C1563" s="1"/>
      <c r="D1563" s="1"/>
      <c r="E1563" s="1"/>
      <c r="F1563" s="1"/>
      <c r="G1563" s="25" t="str">
        <f>IF(A!B1563&gt;0,G1562+A!B1563," ")</f>
        <v xml:space="preserve"> </v>
      </c>
      <c r="I1563" s="25" t="str">
        <f t="shared" si="59"/>
        <v xml:space="preserve"> </v>
      </c>
      <c r="K1563" s="83"/>
      <c r="L1563" s="83"/>
      <c r="M1563" s="83"/>
      <c r="N1563" s="87">
        <f t="shared" si="60"/>
        <v>0</v>
      </c>
      <c r="O1563" s="87"/>
      <c r="P1563" s="83">
        <f t="shared" si="57"/>
        <v>0</v>
      </c>
      <c r="Q1563" s="92" t="str">
        <f t="shared" si="58"/>
        <v xml:space="preserve"> </v>
      </c>
      <c r="R1563" s="99"/>
      <c r="S1563" s="99"/>
      <c r="T1563" s="99"/>
      <c r="U1563" s="99"/>
      <c r="V1563" s="99"/>
      <c r="W1563" s="99"/>
      <c r="X1563" s="85">
        <f>A!N1563-O1563</f>
        <v>0</v>
      </c>
    </row>
    <row r="1564" spans="1:24" ht="12.5" x14ac:dyDescent="0.25">
      <c r="A1564" s="9">
        <v>45598</v>
      </c>
      <c r="B1564" s="1"/>
      <c r="C1564" s="1"/>
      <c r="D1564" s="1"/>
      <c r="E1564" s="1"/>
      <c r="F1564" s="1"/>
      <c r="G1564" s="25" t="str">
        <f>IF(A!B1564&gt;0,G1563+A!B1564," ")</f>
        <v xml:space="preserve"> </v>
      </c>
      <c r="I1564" s="25" t="str">
        <f t="shared" si="59"/>
        <v xml:space="preserve"> </v>
      </c>
      <c r="K1564" s="83"/>
      <c r="L1564" s="83"/>
      <c r="M1564" s="83"/>
      <c r="N1564" s="87">
        <f t="shared" si="60"/>
        <v>0</v>
      </c>
      <c r="O1564" s="87"/>
      <c r="P1564" s="83">
        <f t="shared" si="57"/>
        <v>0</v>
      </c>
      <c r="Q1564" s="92" t="str">
        <f t="shared" si="58"/>
        <v xml:space="preserve"> </v>
      </c>
      <c r="R1564" s="99"/>
      <c r="S1564" s="99"/>
      <c r="T1564" s="99"/>
      <c r="U1564" s="99"/>
      <c r="V1564" s="99"/>
      <c r="W1564" s="99"/>
      <c r="X1564" s="85">
        <f>A!N1564-O1564</f>
        <v>0</v>
      </c>
    </row>
    <row r="1565" spans="1:24" ht="12.5" x14ac:dyDescent="0.25">
      <c r="A1565" s="9">
        <v>45605</v>
      </c>
      <c r="B1565" s="1"/>
      <c r="C1565" s="1"/>
      <c r="D1565" s="1"/>
      <c r="E1565" s="1"/>
      <c r="F1565" s="1"/>
      <c r="G1565" s="25" t="str">
        <f>IF(A!B1565&gt;0,G1564+A!B1565," ")</f>
        <v xml:space="preserve"> </v>
      </c>
      <c r="I1565" s="25" t="str">
        <f t="shared" si="59"/>
        <v xml:space="preserve"> </v>
      </c>
      <c r="K1565" s="83"/>
      <c r="L1565" s="83"/>
      <c r="M1565" s="83"/>
      <c r="N1565" s="87">
        <f t="shared" si="60"/>
        <v>0</v>
      </c>
      <c r="O1565" s="87"/>
      <c r="P1565" s="83">
        <f t="shared" si="57"/>
        <v>0</v>
      </c>
      <c r="Q1565" s="92" t="str">
        <f t="shared" si="58"/>
        <v xml:space="preserve"> </v>
      </c>
      <c r="R1565" s="99"/>
      <c r="S1565" s="99"/>
      <c r="T1565" s="99"/>
      <c r="U1565" s="99"/>
      <c r="V1565" s="99"/>
      <c r="W1565" s="99"/>
      <c r="X1565" s="85">
        <f>A!N1565-O1565</f>
        <v>0</v>
      </c>
    </row>
    <row r="1566" spans="1:24" ht="12.5" x14ac:dyDescent="0.25">
      <c r="A1566" s="9">
        <v>45612</v>
      </c>
      <c r="B1566" s="1"/>
      <c r="C1566" s="1"/>
      <c r="D1566" s="1"/>
      <c r="E1566" s="1"/>
      <c r="F1566" s="1"/>
      <c r="G1566" s="25" t="str">
        <f>IF(A!B1566&gt;0,G1565+A!B1566," ")</f>
        <v xml:space="preserve"> </v>
      </c>
      <c r="I1566" s="25" t="str">
        <f t="shared" si="59"/>
        <v xml:space="preserve"> </v>
      </c>
      <c r="K1566" s="83"/>
      <c r="L1566" s="83"/>
      <c r="M1566" s="83"/>
      <c r="N1566" s="87">
        <f t="shared" si="60"/>
        <v>0</v>
      </c>
      <c r="O1566" s="87"/>
      <c r="P1566" s="83">
        <f t="shared" si="57"/>
        <v>0</v>
      </c>
      <c r="Q1566" s="92" t="str">
        <f t="shared" si="58"/>
        <v xml:space="preserve"> </v>
      </c>
      <c r="R1566" s="99"/>
      <c r="S1566" s="99"/>
      <c r="T1566" s="99"/>
      <c r="U1566" s="99"/>
      <c r="V1566" s="99"/>
      <c r="W1566" s="99"/>
      <c r="X1566" s="85">
        <f>A!N1566-O1566</f>
        <v>0</v>
      </c>
    </row>
    <row r="1567" spans="1:24" ht="12.5" x14ac:dyDescent="0.25">
      <c r="A1567" s="9">
        <v>45619</v>
      </c>
      <c r="B1567" s="1"/>
      <c r="C1567" s="1"/>
      <c r="D1567" s="1"/>
      <c r="E1567" s="1"/>
      <c r="F1567" s="1"/>
      <c r="G1567" s="25" t="str">
        <f>IF(A!B1567&gt;0,G1566+A!B1567," ")</f>
        <v xml:space="preserve"> </v>
      </c>
      <c r="I1567" s="25" t="str">
        <f t="shared" si="59"/>
        <v xml:space="preserve"> </v>
      </c>
      <c r="K1567" s="83"/>
      <c r="L1567" s="83"/>
      <c r="M1567" s="83"/>
      <c r="N1567" s="87">
        <f t="shared" si="60"/>
        <v>0</v>
      </c>
      <c r="O1567" s="87"/>
      <c r="P1567" s="83">
        <f t="shared" si="57"/>
        <v>0</v>
      </c>
      <c r="Q1567" s="92" t="str">
        <f t="shared" si="58"/>
        <v xml:space="preserve"> </v>
      </c>
      <c r="R1567" s="99"/>
      <c r="S1567" s="99"/>
      <c r="T1567" s="99"/>
      <c r="U1567" s="99"/>
      <c r="V1567" s="99"/>
      <c r="W1567" s="99"/>
      <c r="X1567" s="85">
        <f>A!N1567-O1567</f>
        <v>0</v>
      </c>
    </row>
    <row r="1568" spans="1:24" ht="12.5" x14ac:dyDescent="0.25">
      <c r="A1568" s="9">
        <v>45626</v>
      </c>
      <c r="B1568" s="1"/>
      <c r="C1568" s="1"/>
      <c r="D1568" s="1"/>
      <c r="E1568" s="1"/>
      <c r="F1568" s="1"/>
      <c r="G1568" s="25" t="str">
        <f>IF(A!B1568&gt;0,G1567+A!B1568," ")</f>
        <v xml:space="preserve"> </v>
      </c>
      <c r="I1568" s="25" t="str">
        <f t="shared" si="59"/>
        <v xml:space="preserve"> </v>
      </c>
      <c r="K1568" s="83"/>
      <c r="L1568" s="83"/>
      <c r="M1568" s="83"/>
      <c r="N1568" s="87">
        <f t="shared" si="60"/>
        <v>0</v>
      </c>
      <c r="O1568" s="87"/>
      <c r="P1568" s="83">
        <f t="shared" si="57"/>
        <v>0</v>
      </c>
      <c r="Q1568" s="92" t="str">
        <f t="shared" si="58"/>
        <v xml:space="preserve"> </v>
      </c>
      <c r="R1568" s="99"/>
      <c r="S1568" s="99"/>
      <c r="T1568" s="99"/>
      <c r="U1568" s="99"/>
      <c r="V1568" s="99"/>
      <c r="W1568" s="99"/>
      <c r="X1568" s="85">
        <f>A!N1568-O1568</f>
        <v>0</v>
      </c>
    </row>
    <row r="1569" spans="1:24" ht="12.5" x14ac:dyDescent="0.25">
      <c r="A1569" s="9">
        <v>45633</v>
      </c>
      <c r="B1569" s="1"/>
      <c r="C1569" s="1"/>
      <c r="D1569" s="1"/>
      <c r="E1569" s="1"/>
      <c r="F1569" s="1"/>
      <c r="G1569" s="25" t="str">
        <f>IF(A!B1569&gt;0,G1568+A!B1569," ")</f>
        <v xml:space="preserve"> </v>
      </c>
      <c r="I1569" s="25" t="str">
        <f t="shared" si="59"/>
        <v xml:space="preserve"> </v>
      </c>
      <c r="K1569" s="83"/>
      <c r="L1569" s="83"/>
      <c r="M1569" s="83"/>
      <c r="N1569" s="87">
        <f t="shared" si="60"/>
        <v>0</v>
      </c>
      <c r="O1569" s="87"/>
      <c r="P1569" s="83">
        <f t="shared" si="57"/>
        <v>0</v>
      </c>
      <c r="Q1569" s="92" t="str">
        <f t="shared" si="58"/>
        <v xml:space="preserve"> </v>
      </c>
      <c r="R1569" s="99"/>
      <c r="S1569" s="99"/>
      <c r="T1569" s="99"/>
      <c r="U1569" s="99"/>
      <c r="V1569" s="99"/>
      <c r="W1569" s="99"/>
      <c r="X1569" s="85">
        <f>A!N1569-O1569</f>
        <v>0</v>
      </c>
    </row>
    <row r="1570" spans="1:24" ht="12.5" x14ac:dyDescent="0.25">
      <c r="A1570" s="9">
        <v>45640</v>
      </c>
      <c r="B1570" s="1"/>
      <c r="C1570" s="1"/>
      <c r="D1570" s="1"/>
      <c r="E1570" s="1"/>
      <c r="F1570" s="1"/>
      <c r="G1570" s="25" t="str">
        <f>IF(A!B1570&gt;0,G1569+A!B1570," ")</f>
        <v xml:space="preserve"> </v>
      </c>
      <c r="I1570" s="25" t="str">
        <f t="shared" si="59"/>
        <v xml:space="preserve"> </v>
      </c>
      <c r="K1570" s="83"/>
      <c r="L1570" s="83"/>
      <c r="M1570" s="83"/>
      <c r="N1570" s="87">
        <f t="shared" si="60"/>
        <v>0</v>
      </c>
      <c r="O1570" s="87"/>
      <c r="P1570" s="83">
        <f t="shared" si="57"/>
        <v>0</v>
      </c>
      <c r="Q1570" s="92" t="str">
        <f t="shared" si="58"/>
        <v xml:space="preserve"> </v>
      </c>
      <c r="R1570" s="99"/>
      <c r="S1570" s="99"/>
      <c r="T1570" s="99"/>
      <c r="U1570" s="99"/>
      <c r="V1570" s="99"/>
      <c r="W1570" s="99"/>
      <c r="X1570" s="85">
        <f>A!N1570-O1570</f>
        <v>0</v>
      </c>
    </row>
    <row r="1571" spans="1:24" ht="12.5" x14ac:dyDescent="0.25">
      <c r="A1571" s="9">
        <v>45647</v>
      </c>
      <c r="B1571" s="1"/>
      <c r="C1571" s="1"/>
      <c r="D1571" s="1"/>
      <c r="E1571" s="1"/>
      <c r="F1571" s="1"/>
      <c r="G1571" s="25" t="str">
        <f>IF(A!B1571&gt;0,G1570+A!B1571," ")</f>
        <v xml:space="preserve"> </v>
      </c>
      <c r="I1571" s="25" t="str">
        <f t="shared" si="59"/>
        <v xml:space="preserve"> </v>
      </c>
      <c r="K1571" s="83"/>
      <c r="L1571" s="83"/>
      <c r="M1571" s="83"/>
      <c r="N1571" s="87">
        <f t="shared" si="60"/>
        <v>0</v>
      </c>
      <c r="O1571" s="87"/>
      <c r="P1571" s="83">
        <f t="shared" si="57"/>
        <v>0</v>
      </c>
      <c r="Q1571" s="92" t="str">
        <f t="shared" si="58"/>
        <v xml:space="preserve"> </v>
      </c>
      <c r="R1571" s="99"/>
      <c r="S1571" s="99"/>
      <c r="T1571" s="99"/>
      <c r="U1571" s="99"/>
      <c r="V1571" s="99"/>
      <c r="W1571" s="99"/>
      <c r="X1571" s="85">
        <f>A!N1571-O1571</f>
        <v>0</v>
      </c>
    </row>
    <row r="1572" spans="1:24" ht="12.5" x14ac:dyDescent="0.25">
      <c r="A1572" s="9">
        <v>45654</v>
      </c>
      <c r="B1572" s="1"/>
      <c r="C1572" s="1"/>
      <c r="D1572" s="1"/>
      <c r="E1572" s="1"/>
      <c r="F1572" s="1"/>
      <c r="G1572" s="25" t="str">
        <f>IF(A!B1572&gt;0,G1571+A!B1572," ")</f>
        <v xml:space="preserve"> </v>
      </c>
      <c r="I1572" s="25" t="str">
        <f t="shared" si="59"/>
        <v xml:space="preserve"> </v>
      </c>
      <c r="K1572" s="83"/>
      <c r="L1572" s="83"/>
      <c r="M1572" s="83"/>
      <c r="N1572" s="87">
        <f t="shared" si="60"/>
        <v>0</v>
      </c>
      <c r="O1572" s="87"/>
      <c r="P1572" s="83">
        <f t="shared" si="57"/>
        <v>0</v>
      </c>
      <c r="Q1572" s="92" t="str">
        <f t="shared" si="58"/>
        <v xml:space="preserve"> </v>
      </c>
      <c r="R1572" s="99"/>
      <c r="S1572" s="99"/>
      <c r="T1572" s="99"/>
      <c r="U1572" s="99"/>
      <c r="V1572" s="99"/>
      <c r="W1572" s="99"/>
      <c r="X1572" s="85">
        <f>A!N1572-O1572</f>
        <v>0</v>
      </c>
    </row>
    <row r="1573" spans="1:24" ht="12.5" x14ac:dyDescent="0.25">
      <c r="A1573" s="9"/>
      <c r="B1573" s="1"/>
      <c r="C1573" s="1"/>
      <c r="D1573" s="1"/>
      <c r="E1573" s="1"/>
      <c r="F1573" s="1"/>
      <c r="G1573" s="25"/>
      <c r="I1573" s="25"/>
      <c r="K1573" s="83"/>
      <c r="L1573" s="83"/>
      <c r="M1573" s="83"/>
      <c r="N1573" s="87"/>
      <c r="O1573" s="87"/>
      <c r="P1573" s="83"/>
      <c r="Q1573" s="92"/>
      <c r="R1573" s="99"/>
      <c r="S1573" s="99"/>
      <c r="T1573" s="99"/>
      <c r="U1573" s="99"/>
      <c r="V1573" s="99"/>
      <c r="W1573" s="99"/>
      <c r="X1573" s="85"/>
    </row>
    <row r="1574" spans="1:24" ht="12.5" x14ac:dyDescent="0.25">
      <c r="A1574" s="9"/>
      <c r="B1574" s="1"/>
      <c r="C1574" s="1"/>
      <c r="D1574" s="1"/>
      <c r="E1574" s="1"/>
      <c r="F1574" s="1"/>
      <c r="G1574" s="25"/>
      <c r="I1574" s="25"/>
      <c r="K1574" s="83"/>
      <c r="L1574" s="83"/>
      <c r="M1574" s="83"/>
      <c r="N1574" s="87"/>
      <c r="O1574" s="87"/>
      <c r="P1574" s="83"/>
      <c r="Q1574" s="92"/>
      <c r="R1574" s="99"/>
      <c r="S1574" s="99"/>
      <c r="T1574" s="99"/>
      <c r="U1574" s="99"/>
      <c r="V1574" s="99"/>
      <c r="W1574" s="99"/>
      <c r="X1574" s="85"/>
    </row>
    <row r="1575" spans="1:24" ht="12.5" x14ac:dyDescent="0.25">
      <c r="A1575" s="9"/>
      <c r="B1575" s="1"/>
      <c r="C1575" s="1"/>
      <c r="D1575" s="1"/>
      <c r="E1575" s="1"/>
      <c r="F1575" s="1"/>
      <c r="G1575" s="25"/>
      <c r="I1575" s="25"/>
      <c r="K1575" s="83"/>
      <c r="L1575" s="83"/>
      <c r="M1575" s="83"/>
      <c r="N1575" s="87"/>
      <c r="O1575" s="87"/>
      <c r="P1575" s="83"/>
      <c r="Q1575" s="92"/>
      <c r="R1575" s="99"/>
      <c r="S1575" s="99"/>
      <c r="T1575" s="99"/>
      <c r="U1575" s="99"/>
      <c r="V1575" s="99"/>
      <c r="W1575" s="99"/>
      <c r="X1575" s="85"/>
    </row>
    <row r="1576" spans="1:24" ht="12.5" x14ac:dyDescent="0.25">
      <c r="A1576" s="9"/>
      <c r="B1576" s="1"/>
      <c r="C1576" s="1"/>
      <c r="D1576" s="1"/>
      <c r="E1576" s="1"/>
      <c r="F1576" s="1"/>
      <c r="G1576" s="25"/>
      <c r="I1576" s="25"/>
      <c r="K1576" s="83"/>
      <c r="L1576" s="83"/>
      <c r="M1576" s="83"/>
      <c r="N1576" s="87"/>
      <c r="O1576" s="87"/>
      <c r="P1576" s="83"/>
      <c r="Q1576" s="92"/>
      <c r="R1576" s="99"/>
      <c r="S1576" s="99"/>
      <c r="T1576" s="99"/>
      <c r="U1576" s="99"/>
      <c r="V1576" s="99"/>
      <c r="W1576" s="99"/>
      <c r="X1576" s="85"/>
    </row>
    <row r="1577" spans="1:24" ht="12.5" x14ac:dyDescent="0.25">
      <c r="A1577" s="9"/>
      <c r="B1577" s="1"/>
      <c r="C1577" s="1"/>
      <c r="D1577" s="1"/>
      <c r="E1577" s="1"/>
      <c r="F1577" s="1"/>
      <c r="G1577" s="25"/>
      <c r="I1577" s="25"/>
      <c r="K1577" s="83"/>
      <c r="L1577" s="83"/>
      <c r="M1577" s="83"/>
      <c r="N1577" s="87"/>
      <c r="O1577" s="87"/>
      <c r="P1577" s="83"/>
      <c r="Q1577" s="92"/>
      <c r="R1577" s="99"/>
      <c r="S1577" s="99"/>
      <c r="T1577" s="99"/>
      <c r="U1577" s="99"/>
      <c r="V1577" s="99"/>
      <c r="W1577" s="99"/>
      <c r="X1577" s="85"/>
    </row>
    <row r="1578" spans="1:24" ht="12.5" x14ac:dyDescent="0.25">
      <c r="A1578" s="9"/>
      <c r="B1578" s="1"/>
      <c r="C1578" s="1"/>
      <c r="D1578" s="1"/>
      <c r="E1578" s="1"/>
      <c r="F1578" s="1"/>
      <c r="G1578" s="25"/>
      <c r="I1578" s="25"/>
      <c r="K1578" s="83"/>
      <c r="L1578" s="83"/>
      <c r="M1578" s="83"/>
      <c r="N1578" s="87"/>
      <c r="O1578" s="87"/>
      <c r="P1578" s="83"/>
      <c r="Q1578" s="92"/>
      <c r="R1578" s="99"/>
      <c r="S1578" s="99"/>
      <c r="T1578" s="99"/>
      <c r="U1578" s="99"/>
      <c r="V1578" s="99"/>
      <c r="W1578" s="99"/>
      <c r="X1578" s="85"/>
    </row>
    <row r="1579" spans="1:24" ht="12.5" x14ac:dyDescent="0.25">
      <c r="A1579" s="9"/>
      <c r="B1579" s="1"/>
      <c r="C1579" s="1"/>
      <c r="D1579" s="1"/>
      <c r="E1579" s="1"/>
      <c r="F1579" s="1"/>
      <c r="G1579" s="25"/>
      <c r="I1579" s="25"/>
      <c r="K1579" s="83"/>
      <c r="L1579" s="83"/>
      <c r="M1579" s="83"/>
      <c r="N1579" s="87"/>
      <c r="O1579" s="87"/>
      <c r="P1579" s="83"/>
      <c r="Q1579" s="92"/>
      <c r="R1579" s="99"/>
      <c r="S1579" s="99"/>
      <c r="T1579" s="99"/>
      <c r="U1579" s="99"/>
      <c r="V1579" s="99"/>
      <c r="W1579" s="99"/>
      <c r="X1579" s="85"/>
    </row>
    <row r="1580" spans="1:24" ht="12.5" x14ac:dyDescent="0.25">
      <c r="A1580" s="9"/>
      <c r="B1580" s="1"/>
      <c r="C1580" s="1"/>
      <c r="D1580" s="1"/>
      <c r="E1580" s="1"/>
      <c r="F1580" s="1"/>
      <c r="G1580" s="25"/>
      <c r="I1580" s="25"/>
      <c r="K1580" s="83"/>
      <c r="L1580" s="83"/>
      <c r="M1580" s="83"/>
      <c r="N1580" s="87"/>
      <c r="O1580" s="87"/>
      <c r="P1580" s="83"/>
      <c r="Q1580" s="92"/>
      <c r="R1580" s="99"/>
      <c r="S1580" s="99"/>
      <c r="T1580" s="99"/>
      <c r="U1580" s="99"/>
      <c r="V1580" s="99"/>
      <c r="W1580" s="99"/>
      <c r="X1580" s="85"/>
    </row>
    <row r="1581" spans="1:24" ht="12.5" x14ac:dyDescent="0.25">
      <c r="A1581" s="9"/>
      <c r="B1581" s="1"/>
      <c r="C1581" s="1"/>
      <c r="D1581" s="1"/>
      <c r="E1581" s="1"/>
      <c r="F1581" s="1"/>
      <c r="G1581" s="25"/>
      <c r="I1581" s="25"/>
      <c r="K1581" s="83"/>
      <c r="L1581" s="83"/>
      <c r="M1581" s="83"/>
      <c r="N1581" s="87"/>
      <c r="O1581" s="87"/>
      <c r="P1581" s="83"/>
      <c r="Q1581" s="92"/>
      <c r="R1581" s="99"/>
      <c r="S1581" s="99"/>
      <c r="T1581" s="99"/>
      <c r="U1581" s="99"/>
      <c r="V1581" s="99"/>
      <c r="W1581" s="99"/>
      <c r="X1581" s="85"/>
    </row>
    <row r="1582" spans="1:24" ht="12.5" x14ac:dyDescent="0.25">
      <c r="A1582" s="9"/>
      <c r="B1582" s="1"/>
      <c r="C1582" s="1"/>
      <c r="D1582" s="1"/>
      <c r="E1582" s="1"/>
      <c r="F1582" s="1"/>
      <c r="G1582" s="25"/>
      <c r="I1582" s="25"/>
      <c r="K1582" s="83"/>
      <c r="L1582" s="83"/>
      <c r="M1582" s="83"/>
      <c r="N1582" s="87"/>
      <c r="O1582" s="87"/>
      <c r="P1582" s="83"/>
      <c r="Q1582" s="92"/>
      <c r="R1582" s="99"/>
      <c r="S1582" s="99"/>
      <c r="T1582" s="99"/>
      <c r="U1582" s="99"/>
      <c r="V1582" s="99"/>
      <c r="W1582" s="99"/>
      <c r="X1582" s="85"/>
    </row>
    <row r="1583" spans="1:24" ht="12.5" x14ac:dyDescent="0.25">
      <c r="A1583" s="9"/>
      <c r="B1583" s="1"/>
      <c r="C1583" s="1"/>
      <c r="D1583" s="1"/>
      <c r="E1583" s="1"/>
      <c r="F1583" s="1"/>
      <c r="G1583" s="25"/>
      <c r="I1583" s="25"/>
      <c r="K1583" s="83"/>
      <c r="L1583" s="83"/>
      <c r="M1583" s="83"/>
      <c r="N1583" s="87"/>
      <c r="O1583" s="87"/>
      <c r="P1583" s="83"/>
      <c r="Q1583" s="92"/>
      <c r="R1583" s="99"/>
      <c r="S1583" s="99"/>
      <c r="T1583" s="99"/>
      <c r="U1583" s="99"/>
      <c r="V1583" s="99"/>
      <c r="W1583" s="99"/>
      <c r="X1583" s="85"/>
    </row>
    <row r="1584" spans="1:24" ht="12.5" x14ac:dyDescent="0.25">
      <c r="A1584" s="9"/>
      <c r="B1584" s="1"/>
      <c r="C1584" s="1"/>
      <c r="D1584" s="1"/>
      <c r="E1584" s="1"/>
      <c r="F1584" s="1"/>
      <c r="G1584" s="25"/>
      <c r="I1584" s="25"/>
      <c r="K1584" s="83"/>
      <c r="L1584" s="83"/>
      <c r="M1584" s="83"/>
      <c r="N1584" s="87"/>
      <c r="O1584" s="87"/>
      <c r="P1584" s="83"/>
      <c r="Q1584" s="92"/>
      <c r="R1584" s="99"/>
      <c r="S1584" s="99"/>
      <c r="T1584" s="99"/>
      <c r="U1584" s="99"/>
      <c r="V1584" s="99"/>
      <c r="W1584" s="99"/>
      <c r="X1584" s="85"/>
    </row>
    <row r="1585" spans="1:24" ht="12.5" x14ac:dyDescent="0.25">
      <c r="A1585" s="9"/>
      <c r="B1585" s="1"/>
      <c r="C1585" s="1"/>
      <c r="D1585" s="1"/>
      <c r="E1585" s="1"/>
      <c r="F1585" s="1"/>
      <c r="G1585" s="25"/>
      <c r="I1585" s="25"/>
      <c r="K1585" s="83"/>
      <c r="L1585" s="83"/>
      <c r="M1585" s="83"/>
      <c r="N1585" s="87"/>
      <c r="O1585" s="87"/>
      <c r="P1585" s="83"/>
      <c r="Q1585" s="92"/>
      <c r="R1585" s="99"/>
      <c r="S1585" s="99"/>
      <c r="T1585" s="99"/>
      <c r="U1585" s="99"/>
      <c r="V1585" s="99"/>
      <c r="W1585" s="99"/>
      <c r="X1585" s="85"/>
    </row>
    <row r="1586" spans="1:24" ht="12.5" x14ac:dyDescent="0.25">
      <c r="A1586" s="9"/>
      <c r="B1586" s="1"/>
      <c r="C1586" s="1"/>
      <c r="D1586" s="1"/>
      <c r="E1586" s="1"/>
      <c r="F1586" s="1"/>
      <c r="G1586" s="25"/>
      <c r="I1586" s="25"/>
      <c r="K1586" s="83"/>
      <c r="L1586" s="83"/>
      <c r="M1586" s="83"/>
      <c r="N1586" s="87"/>
      <c r="O1586" s="87"/>
      <c r="P1586" s="83"/>
      <c r="Q1586" s="92"/>
      <c r="R1586" s="99"/>
      <c r="S1586" s="99"/>
      <c r="T1586" s="99"/>
      <c r="U1586" s="99"/>
      <c r="V1586" s="99"/>
      <c r="W1586" s="99"/>
      <c r="X1586" s="85"/>
    </row>
    <row r="1587" spans="1:24" ht="12.5" x14ac:dyDescent="0.25">
      <c r="A1587" s="9"/>
      <c r="B1587" s="1"/>
      <c r="C1587" s="1"/>
      <c r="D1587" s="1"/>
      <c r="E1587" s="1"/>
      <c r="F1587" s="1"/>
      <c r="G1587" s="25"/>
      <c r="I1587" s="25"/>
      <c r="K1587" s="83"/>
      <c r="L1587" s="83"/>
      <c r="M1587" s="83"/>
      <c r="N1587" s="87"/>
      <c r="O1587" s="87"/>
      <c r="P1587" s="83"/>
      <c r="Q1587" s="92"/>
      <c r="R1587" s="99"/>
      <c r="S1587" s="99"/>
      <c r="T1587" s="99"/>
      <c r="U1587" s="99"/>
      <c r="V1587" s="99"/>
      <c r="W1587" s="99"/>
      <c r="X1587" s="85"/>
    </row>
    <row r="1588" spans="1:24" ht="12.5" x14ac:dyDescent="0.25">
      <c r="A1588" s="9"/>
      <c r="B1588" s="1"/>
      <c r="C1588" s="1"/>
      <c r="D1588" s="1"/>
      <c r="E1588" s="1"/>
      <c r="F1588" s="1"/>
      <c r="G1588" s="25"/>
      <c r="I1588" s="25"/>
      <c r="K1588" s="83"/>
      <c r="L1588" s="83"/>
      <c r="M1588" s="83"/>
      <c r="N1588" s="87"/>
      <c r="O1588" s="87"/>
      <c r="P1588" s="83"/>
      <c r="Q1588" s="92"/>
      <c r="R1588" s="99"/>
      <c r="S1588" s="99"/>
      <c r="T1588" s="99"/>
      <c r="U1588" s="99"/>
      <c r="V1588" s="99"/>
      <c r="W1588" s="99"/>
      <c r="X1588" s="85"/>
    </row>
    <row r="1589" spans="1:24" ht="12.5" x14ac:dyDescent="0.25">
      <c r="A1589" s="9"/>
      <c r="B1589" s="1"/>
      <c r="C1589" s="1"/>
      <c r="D1589" s="1"/>
      <c r="E1589" s="1"/>
      <c r="F1589" s="1"/>
      <c r="G1589" s="25"/>
      <c r="I1589" s="25"/>
      <c r="K1589" s="83"/>
      <c r="L1589" s="83"/>
      <c r="M1589" s="83"/>
      <c r="N1589" s="87"/>
      <c r="O1589" s="87"/>
      <c r="P1589" s="83"/>
      <c r="Q1589" s="92"/>
      <c r="R1589" s="99"/>
      <c r="S1589" s="99"/>
      <c r="T1589" s="99"/>
      <c r="U1589" s="99"/>
      <c r="V1589" s="99"/>
      <c r="W1589" s="99"/>
      <c r="X1589" s="85"/>
    </row>
    <row r="1590" spans="1:24" ht="12.5" x14ac:dyDescent="0.25">
      <c r="A1590" s="9"/>
      <c r="B1590" s="1"/>
      <c r="C1590" s="1"/>
      <c r="D1590" s="1"/>
      <c r="E1590" s="1"/>
      <c r="F1590" s="1"/>
      <c r="G1590" s="25"/>
      <c r="I1590" s="25"/>
      <c r="K1590" s="83"/>
      <c r="L1590" s="83"/>
      <c r="M1590" s="83"/>
      <c r="N1590" s="87"/>
      <c r="O1590" s="87"/>
      <c r="P1590" s="83"/>
      <c r="Q1590" s="92"/>
      <c r="R1590" s="99"/>
      <c r="S1590" s="99"/>
      <c r="T1590" s="99"/>
      <c r="U1590" s="99"/>
      <c r="V1590" s="99"/>
      <c r="W1590" s="99"/>
      <c r="X1590" s="85"/>
    </row>
    <row r="1591" spans="1:24" ht="12.5" x14ac:dyDescent="0.25">
      <c r="A1591" s="9"/>
      <c r="B1591" s="1"/>
      <c r="C1591" s="1"/>
      <c r="D1591" s="1"/>
      <c r="E1591" s="1"/>
      <c r="F1591" s="1"/>
      <c r="G1591" s="25"/>
      <c r="I1591" s="25"/>
      <c r="K1591" s="83"/>
      <c r="L1591" s="83"/>
      <c r="M1591" s="83"/>
      <c r="N1591" s="87"/>
      <c r="O1591" s="87"/>
      <c r="P1591" s="83"/>
      <c r="Q1591" s="92"/>
      <c r="R1591" s="99"/>
      <c r="S1591" s="99"/>
      <c r="T1591" s="99"/>
      <c r="U1591" s="99"/>
      <c r="V1591" s="99"/>
      <c r="W1591" s="99"/>
      <c r="X1591" s="85"/>
    </row>
    <row r="1592" spans="1:24" ht="12.5" x14ac:dyDescent="0.25">
      <c r="A1592" s="9"/>
      <c r="B1592" s="1"/>
      <c r="C1592" s="1"/>
      <c r="D1592" s="1"/>
      <c r="E1592" s="1"/>
      <c r="F1592" s="1"/>
      <c r="G1592" s="25"/>
      <c r="I1592" s="25"/>
      <c r="K1592" s="83"/>
      <c r="L1592" s="83"/>
      <c r="M1592" s="83"/>
      <c r="N1592" s="87"/>
      <c r="O1592" s="87"/>
      <c r="P1592" s="83"/>
      <c r="Q1592" s="92"/>
      <c r="R1592" s="99"/>
      <c r="S1592" s="99"/>
      <c r="T1592" s="99"/>
      <c r="U1592" s="99"/>
      <c r="V1592" s="99"/>
      <c r="W1592" s="99"/>
      <c r="X1592" s="85"/>
    </row>
    <row r="1593" spans="1:24" ht="12.5" x14ac:dyDescent="0.25">
      <c r="A1593" s="9"/>
      <c r="B1593" s="1"/>
      <c r="C1593" s="1"/>
      <c r="D1593" s="1"/>
      <c r="E1593" s="1"/>
      <c r="F1593" s="1"/>
      <c r="G1593" s="25"/>
      <c r="I1593" s="25"/>
      <c r="K1593" s="83"/>
      <c r="L1593" s="83"/>
      <c r="M1593" s="83"/>
      <c r="N1593" s="87"/>
      <c r="O1593" s="87"/>
      <c r="P1593" s="83"/>
      <c r="Q1593" s="92"/>
      <c r="R1593" s="99"/>
      <c r="S1593" s="99"/>
      <c r="T1593" s="99"/>
      <c r="U1593" s="99"/>
      <c r="V1593" s="99"/>
      <c r="W1593" s="99"/>
      <c r="X1593" s="85"/>
    </row>
    <row r="1594" spans="1:24" ht="12.5" x14ac:dyDescent="0.25">
      <c r="A1594" s="9"/>
      <c r="B1594" s="1"/>
      <c r="C1594" s="1"/>
      <c r="D1594" s="1"/>
      <c r="E1594" s="1"/>
      <c r="F1594" s="1"/>
      <c r="G1594" s="25"/>
      <c r="I1594" s="25"/>
      <c r="K1594" s="83"/>
      <c r="L1594" s="83"/>
      <c r="M1594" s="83"/>
      <c r="N1594" s="87"/>
      <c r="O1594" s="87"/>
      <c r="P1594" s="83"/>
      <c r="Q1594" s="92"/>
      <c r="R1594" s="99"/>
      <c r="S1594" s="99"/>
      <c r="T1594" s="99"/>
      <c r="U1594" s="99"/>
      <c r="V1594" s="99"/>
      <c r="W1594" s="99"/>
      <c r="X1594" s="85"/>
    </row>
    <row r="1595" spans="1:24" ht="12.5" x14ac:dyDescent="0.25">
      <c r="A1595" s="9"/>
      <c r="B1595" s="1"/>
      <c r="C1595" s="1"/>
      <c r="D1595" s="1"/>
      <c r="E1595" s="1"/>
      <c r="F1595" s="1"/>
      <c r="G1595" s="25"/>
      <c r="I1595" s="25"/>
      <c r="K1595" s="83"/>
      <c r="L1595" s="83"/>
      <c r="M1595" s="83"/>
      <c r="N1595" s="87"/>
      <c r="O1595" s="87"/>
      <c r="P1595" s="83"/>
      <c r="Q1595" s="92"/>
      <c r="R1595" s="99"/>
      <c r="S1595" s="99"/>
      <c r="T1595" s="99"/>
      <c r="U1595" s="99"/>
      <c r="V1595" s="99"/>
      <c r="W1595" s="99"/>
      <c r="X1595" s="85"/>
    </row>
    <row r="1596" spans="1:24" ht="12.5" x14ac:dyDescent="0.25">
      <c r="A1596" s="9"/>
      <c r="B1596" s="1"/>
      <c r="C1596" s="1"/>
      <c r="D1596" s="1"/>
      <c r="E1596" s="1"/>
      <c r="F1596" s="1"/>
      <c r="G1596" s="25"/>
      <c r="I1596" s="25"/>
      <c r="K1596" s="83"/>
      <c r="L1596" s="83"/>
      <c r="M1596" s="83"/>
      <c r="N1596" s="87"/>
      <c r="O1596" s="87"/>
      <c r="P1596" s="83"/>
      <c r="Q1596" s="92"/>
      <c r="R1596" s="99"/>
      <c r="S1596" s="99"/>
      <c r="T1596" s="99"/>
      <c r="U1596" s="99"/>
      <c r="V1596" s="99"/>
      <c r="W1596" s="99"/>
      <c r="X1596" s="85"/>
    </row>
    <row r="1597" spans="1:24" ht="12.5" x14ac:dyDescent="0.25">
      <c r="A1597" s="9"/>
      <c r="B1597" s="1"/>
      <c r="C1597" s="1"/>
      <c r="D1597" s="1"/>
      <c r="E1597" s="1"/>
      <c r="F1597" s="1"/>
      <c r="G1597" s="25"/>
      <c r="I1597" s="25"/>
      <c r="K1597" s="83"/>
      <c r="L1597" s="83"/>
      <c r="M1597" s="83"/>
      <c r="N1597" s="87"/>
      <c r="O1597" s="87"/>
      <c r="P1597" s="83"/>
      <c r="Q1597" s="92"/>
      <c r="R1597" s="99"/>
      <c r="S1597" s="99"/>
      <c r="T1597" s="99"/>
      <c r="U1597" s="99"/>
      <c r="V1597" s="99"/>
      <c r="W1597" s="99"/>
      <c r="X1597" s="85"/>
    </row>
    <row r="1598" spans="1:24" ht="12.5" x14ac:dyDescent="0.25">
      <c r="A1598" s="9"/>
      <c r="B1598" s="1"/>
      <c r="C1598" s="1"/>
      <c r="D1598" s="1"/>
      <c r="E1598" s="1"/>
      <c r="F1598" s="1"/>
      <c r="G1598" s="25"/>
      <c r="I1598" s="25"/>
      <c r="K1598" s="83"/>
      <c r="L1598" s="83"/>
      <c r="M1598" s="83"/>
      <c r="N1598" s="87"/>
      <c r="O1598" s="87"/>
      <c r="P1598" s="83"/>
      <c r="Q1598" s="92"/>
      <c r="R1598" s="99"/>
      <c r="S1598" s="99"/>
      <c r="T1598" s="99"/>
      <c r="U1598" s="99"/>
      <c r="V1598" s="99"/>
      <c r="W1598" s="99"/>
      <c r="X1598" s="85"/>
    </row>
    <row r="1599" spans="1:24" ht="12.5" x14ac:dyDescent="0.25">
      <c r="A1599" s="9"/>
      <c r="B1599" s="1"/>
      <c r="C1599" s="1"/>
      <c r="D1599" s="1"/>
      <c r="E1599" s="1"/>
      <c r="F1599" s="1"/>
      <c r="G1599" s="25"/>
      <c r="I1599" s="25"/>
      <c r="K1599" s="83"/>
      <c r="L1599" s="83"/>
      <c r="M1599" s="83"/>
      <c r="N1599" s="87"/>
      <c r="O1599" s="87"/>
      <c r="P1599" s="83"/>
      <c r="Q1599" s="92"/>
      <c r="R1599" s="99"/>
      <c r="S1599" s="99"/>
      <c r="T1599" s="99"/>
      <c r="U1599" s="99"/>
      <c r="V1599" s="99"/>
      <c r="W1599" s="99"/>
      <c r="X1599" s="85"/>
    </row>
    <row r="1600" spans="1:24" ht="12.5" x14ac:dyDescent="0.25">
      <c r="A1600" s="9"/>
      <c r="B1600" s="1"/>
      <c r="C1600" s="1"/>
      <c r="D1600" s="1"/>
      <c r="E1600" s="1"/>
      <c r="F1600" s="1"/>
      <c r="G1600" s="25"/>
      <c r="I1600" s="25"/>
      <c r="K1600" s="83"/>
      <c r="L1600" s="83"/>
      <c r="M1600" s="83"/>
      <c r="N1600" s="87"/>
      <c r="O1600" s="87"/>
      <c r="P1600" s="83"/>
      <c r="Q1600" s="92"/>
      <c r="R1600" s="99"/>
      <c r="S1600" s="99"/>
      <c r="T1600" s="99"/>
      <c r="U1600" s="99"/>
      <c r="V1600" s="99"/>
      <c r="W1600" s="99"/>
      <c r="X1600" s="85"/>
    </row>
    <row r="1601" spans="1:24" ht="12.5" x14ac:dyDescent="0.25">
      <c r="A1601" s="9"/>
      <c r="B1601" s="1"/>
      <c r="C1601" s="1"/>
      <c r="D1601" s="1"/>
      <c r="E1601" s="1"/>
      <c r="F1601" s="1"/>
      <c r="G1601" s="25"/>
      <c r="I1601" s="25"/>
      <c r="K1601" s="83"/>
      <c r="L1601" s="83"/>
      <c r="M1601" s="83"/>
      <c r="N1601" s="87"/>
      <c r="O1601" s="87"/>
      <c r="P1601" s="83"/>
      <c r="Q1601" s="92"/>
      <c r="R1601" s="99"/>
      <c r="S1601" s="99"/>
      <c r="T1601" s="99"/>
      <c r="U1601" s="99"/>
      <c r="V1601" s="99"/>
      <c r="W1601" s="99"/>
      <c r="X1601" s="85"/>
    </row>
    <row r="1602" spans="1:24" ht="12.5" x14ac:dyDescent="0.25">
      <c r="A1602" s="9"/>
      <c r="B1602" s="1"/>
      <c r="C1602" s="1"/>
      <c r="D1602" s="1"/>
      <c r="E1602" s="1"/>
      <c r="F1602" s="1"/>
      <c r="G1602" s="25"/>
      <c r="I1602" s="25"/>
      <c r="K1602" s="83"/>
      <c r="L1602" s="83"/>
      <c r="M1602" s="83"/>
      <c r="N1602" s="87"/>
      <c r="O1602" s="87"/>
      <c r="P1602" s="83"/>
      <c r="Q1602" s="92"/>
      <c r="R1602" s="99"/>
      <c r="S1602" s="99"/>
      <c r="T1602" s="99"/>
      <c r="U1602" s="99"/>
      <c r="V1602" s="99"/>
      <c r="W1602" s="99"/>
      <c r="X1602" s="85"/>
    </row>
    <row r="1603" spans="1:24" ht="12.5" x14ac:dyDescent="0.25">
      <c r="A1603" s="9"/>
      <c r="B1603" s="1"/>
      <c r="C1603" s="1"/>
      <c r="D1603" s="1"/>
      <c r="E1603" s="1"/>
      <c r="F1603" s="1"/>
      <c r="G1603" s="25"/>
      <c r="I1603" s="25"/>
      <c r="K1603" s="83"/>
      <c r="L1603" s="83"/>
      <c r="M1603" s="83"/>
      <c r="N1603" s="87"/>
      <c r="O1603" s="87"/>
      <c r="P1603" s="83"/>
      <c r="Q1603" s="92"/>
      <c r="R1603" s="99"/>
      <c r="S1603" s="99"/>
      <c r="T1603" s="99"/>
      <c r="U1603" s="99"/>
      <c r="V1603" s="99"/>
      <c r="W1603" s="99"/>
      <c r="X1603" s="85"/>
    </row>
    <row r="1604" spans="1:24" ht="12.5" x14ac:dyDescent="0.25">
      <c r="A1604" s="9"/>
      <c r="B1604" s="1"/>
      <c r="C1604" s="1"/>
      <c r="D1604" s="1"/>
      <c r="E1604" s="1"/>
      <c r="F1604" s="1"/>
      <c r="G1604" s="25"/>
      <c r="I1604" s="25"/>
      <c r="K1604" s="83"/>
      <c r="L1604" s="83"/>
      <c r="M1604" s="83"/>
      <c r="N1604" s="87"/>
      <c r="O1604" s="87"/>
      <c r="P1604" s="83"/>
      <c r="Q1604" s="92"/>
      <c r="R1604" s="99"/>
      <c r="S1604" s="99"/>
      <c r="T1604" s="99"/>
      <c r="U1604" s="99"/>
      <c r="V1604" s="99"/>
      <c r="W1604" s="99"/>
      <c r="X1604" s="85"/>
    </row>
    <row r="1605" spans="1:24" ht="12.5" x14ac:dyDescent="0.25">
      <c r="A1605" s="9"/>
      <c r="B1605" s="1"/>
      <c r="C1605" s="1"/>
      <c r="D1605" s="1"/>
      <c r="E1605" s="1"/>
      <c r="F1605" s="1"/>
      <c r="G1605" s="25"/>
      <c r="I1605" s="25"/>
      <c r="K1605" s="83"/>
      <c r="L1605" s="83"/>
      <c r="M1605" s="83"/>
      <c r="N1605" s="87"/>
      <c r="O1605" s="87"/>
      <c r="P1605" s="83"/>
      <c r="Q1605" s="92"/>
      <c r="R1605" s="99"/>
      <c r="S1605" s="99"/>
      <c r="T1605" s="99"/>
      <c r="U1605" s="99"/>
      <c r="V1605" s="99"/>
      <c r="W1605" s="99"/>
      <c r="X1605" s="85"/>
    </row>
    <row r="1606" spans="1:24" ht="12.5" x14ac:dyDescent="0.25">
      <c r="A1606" s="9"/>
      <c r="B1606" s="1"/>
      <c r="C1606" s="1"/>
      <c r="D1606" s="1"/>
      <c r="E1606" s="1"/>
      <c r="F1606" s="1"/>
      <c r="G1606" s="25"/>
      <c r="I1606" s="25"/>
      <c r="K1606" s="83"/>
      <c r="L1606" s="83"/>
      <c r="M1606" s="83"/>
      <c r="N1606" s="87"/>
      <c r="O1606" s="87"/>
      <c r="P1606" s="83"/>
      <c r="Q1606" s="92"/>
      <c r="R1606" s="99"/>
      <c r="S1606" s="99"/>
      <c r="T1606" s="99"/>
      <c r="U1606" s="99"/>
      <c r="V1606" s="99"/>
      <c r="W1606" s="99"/>
      <c r="X1606" s="85"/>
    </row>
    <row r="1607" spans="1:24" ht="12.5" x14ac:dyDescent="0.25">
      <c r="A1607" s="9"/>
      <c r="B1607" s="1"/>
      <c r="C1607" s="1"/>
      <c r="D1607" s="1"/>
      <c r="E1607" s="1"/>
      <c r="F1607" s="1"/>
      <c r="G1607" s="25"/>
      <c r="I1607" s="25"/>
      <c r="K1607" s="83"/>
      <c r="L1607" s="83"/>
      <c r="M1607" s="83"/>
      <c r="N1607" s="87"/>
      <c r="O1607" s="87"/>
      <c r="P1607" s="83"/>
      <c r="Q1607" s="92"/>
      <c r="R1607" s="99"/>
      <c r="S1607" s="99"/>
      <c r="T1607" s="99"/>
      <c r="U1607" s="99"/>
      <c r="V1607" s="99"/>
      <c r="W1607" s="99"/>
      <c r="X1607" s="85"/>
    </row>
    <row r="1608" spans="1:24" ht="12.5" x14ac:dyDescent="0.25">
      <c r="A1608" s="9"/>
      <c r="B1608" s="1"/>
      <c r="C1608" s="1"/>
      <c r="D1608" s="1"/>
      <c r="E1608" s="1"/>
      <c r="F1608" s="1"/>
      <c r="G1608" s="25"/>
      <c r="I1608" s="25"/>
      <c r="K1608" s="83"/>
      <c r="L1608" s="83"/>
      <c r="M1608" s="83"/>
      <c r="N1608" s="87"/>
      <c r="O1608" s="87"/>
      <c r="P1608" s="83"/>
      <c r="Q1608" s="92"/>
      <c r="R1608" s="99"/>
      <c r="S1608" s="99"/>
      <c r="T1608" s="99"/>
      <c r="U1608" s="99"/>
      <c r="V1608" s="99"/>
      <c r="W1608" s="99"/>
      <c r="X1608" s="85"/>
    </row>
    <row r="1609" spans="1:24" ht="12.5" x14ac:dyDescent="0.25">
      <c r="A1609" s="9"/>
      <c r="B1609" s="1"/>
      <c r="C1609" s="1"/>
      <c r="D1609" s="1"/>
      <c r="E1609" s="1"/>
      <c r="F1609" s="1"/>
      <c r="G1609" s="25"/>
      <c r="I1609" s="25"/>
      <c r="K1609" s="83"/>
      <c r="L1609" s="83"/>
      <c r="M1609" s="83"/>
      <c r="N1609" s="87"/>
      <c r="O1609" s="87"/>
      <c r="P1609" s="83"/>
      <c r="Q1609" s="92"/>
      <c r="R1609" s="99"/>
      <c r="S1609" s="99"/>
      <c r="T1609" s="99"/>
      <c r="U1609" s="99"/>
      <c r="V1609" s="99"/>
      <c r="W1609" s="99"/>
      <c r="X1609" s="85"/>
    </row>
    <row r="1610" spans="1:24" ht="12.5" x14ac:dyDescent="0.25">
      <c r="A1610" s="9"/>
      <c r="B1610" s="1"/>
      <c r="C1610" s="1"/>
      <c r="D1610" s="1"/>
      <c r="E1610" s="1"/>
      <c r="F1610" s="1"/>
      <c r="G1610" s="25"/>
      <c r="I1610" s="25"/>
      <c r="K1610" s="83"/>
      <c r="L1610" s="83"/>
      <c r="M1610" s="83"/>
      <c r="N1610" s="87"/>
      <c r="O1610" s="87"/>
      <c r="P1610" s="83"/>
      <c r="Q1610" s="92"/>
      <c r="R1610" s="99"/>
      <c r="S1610" s="99"/>
      <c r="T1610" s="99"/>
      <c r="U1610" s="99"/>
      <c r="V1610" s="99"/>
      <c r="W1610" s="99"/>
      <c r="X1610" s="85"/>
    </row>
    <row r="1611" spans="1:24" ht="12.5" x14ac:dyDescent="0.25">
      <c r="A1611" s="9"/>
      <c r="B1611" s="1"/>
      <c r="C1611" s="1"/>
      <c r="D1611" s="1"/>
      <c r="E1611" s="1"/>
      <c r="F1611" s="1"/>
      <c r="G1611" s="25"/>
      <c r="I1611" s="25"/>
      <c r="K1611" s="83"/>
      <c r="L1611" s="83"/>
      <c r="M1611" s="83"/>
      <c r="N1611" s="87"/>
      <c r="O1611" s="87"/>
      <c r="P1611" s="83"/>
      <c r="Q1611" s="92"/>
      <c r="R1611" s="99"/>
      <c r="S1611" s="99"/>
      <c r="T1611" s="99"/>
      <c r="U1611" s="99"/>
      <c r="V1611" s="99"/>
      <c r="W1611" s="99"/>
      <c r="X1611" s="85"/>
    </row>
    <row r="1612" spans="1:24" ht="12.5" x14ac:dyDescent="0.25">
      <c r="A1612" s="9"/>
      <c r="B1612" s="1"/>
      <c r="C1612" s="1"/>
      <c r="D1612" s="1"/>
      <c r="E1612" s="1"/>
      <c r="F1612" s="1"/>
      <c r="G1612" s="25"/>
      <c r="I1612" s="25"/>
      <c r="K1612" s="83"/>
      <c r="L1612" s="83"/>
      <c r="M1612" s="83"/>
      <c r="N1612" s="87"/>
      <c r="O1612" s="87"/>
      <c r="P1612" s="83"/>
      <c r="Q1612" s="92"/>
      <c r="R1612" s="99"/>
      <c r="S1612" s="99"/>
      <c r="T1612" s="99"/>
      <c r="U1612" s="99"/>
      <c r="V1612" s="99"/>
      <c r="W1612" s="99"/>
      <c r="X1612" s="85"/>
    </row>
    <row r="1613" spans="1:24" ht="12.5" x14ac:dyDescent="0.25">
      <c r="A1613" s="9"/>
      <c r="B1613" s="1"/>
      <c r="C1613" s="1"/>
      <c r="D1613" s="1"/>
      <c r="E1613" s="1"/>
      <c r="F1613" s="1"/>
      <c r="G1613" s="25"/>
      <c r="I1613" s="25"/>
      <c r="K1613" s="83"/>
      <c r="L1613" s="83"/>
      <c r="M1613" s="83"/>
      <c r="N1613" s="87"/>
      <c r="O1613" s="87"/>
      <c r="P1613" s="83"/>
      <c r="Q1613" s="92"/>
      <c r="R1613" s="99"/>
      <c r="S1613" s="99"/>
      <c r="T1613" s="99"/>
      <c r="U1613" s="99"/>
      <c r="V1613" s="99"/>
      <c r="W1613" s="99"/>
      <c r="X1613" s="85"/>
    </row>
    <row r="1614" spans="1:24" ht="12.5" x14ac:dyDescent="0.25">
      <c r="A1614" s="9"/>
      <c r="B1614" s="1"/>
      <c r="C1614" s="1"/>
      <c r="D1614" s="1"/>
      <c r="E1614" s="1"/>
      <c r="F1614" s="1"/>
      <c r="G1614" s="25"/>
      <c r="I1614" s="25"/>
      <c r="K1614" s="83"/>
      <c r="L1614" s="83"/>
      <c r="M1614" s="83"/>
      <c r="N1614" s="87"/>
      <c r="O1614" s="87"/>
      <c r="P1614" s="83"/>
      <c r="Q1614" s="92"/>
      <c r="R1614" s="99"/>
      <c r="S1614" s="99"/>
      <c r="T1614" s="99"/>
      <c r="U1614" s="99"/>
      <c r="V1614" s="99"/>
      <c r="W1614" s="99"/>
      <c r="X1614" s="85"/>
    </row>
    <row r="1615" spans="1:24" ht="12.5" x14ac:dyDescent="0.25">
      <c r="A1615" s="9"/>
      <c r="B1615" s="1"/>
      <c r="C1615" s="1"/>
      <c r="D1615" s="1"/>
      <c r="E1615" s="1"/>
      <c r="F1615" s="1"/>
      <c r="G1615" s="25"/>
      <c r="I1615" s="25"/>
      <c r="K1615" s="83"/>
      <c r="L1615" s="83"/>
      <c r="M1615" s="83"/>
      <c r="N1615" s="87"/>
      <c r="O1615" s="87"/>
      <c r="P1615" s="83"/>
      <c r="Q1615" s="92"/>
      <c r="R1615" s="99"/>
      <c r="S1615" s="99"/>
      <c r="T1615" s="99"/>
      <c r="U1615" s="99"/>
      <c r="V1615" s="99"/>
      <c r="W1615" s="99"/>
      <c r="X1615" s="85"/>
    </row>
    <row r="1616" spans="1:24" ht="12.5" x14ac:dyDescent="0.25">
      <c r="A1616" s="9"/>
      <c r="B1616" s="1"/>
      <c r="C1616" s="1"/>
      <c r="D1616" s="1"/>
      <c r="E1616" s="1"/>
      <c r="F1616" s="1"/>
      <c r="G1616" s="25"/>
      <c r="I1616" s="25"/>
      <c r="K1616" s="83"/>
      <c r="L1616" s="83"/>
      <c r="M1616" s="83"/>
      <c r="N1616" s="87"/>
      <c r="O1616" s="87"/>
      <c r="P1616" s="83"/>
      <c r="Q1616" s="92"/>
      <c r="R1616" s="99"/>
      <c r="S1616" s="99"/>
      <c r="T1616" s="99"/>
      <c r="U1616" s="99"/>
      <c r="V1616" s="99"/>
      <c r="W1616" s="99"/>
      <c r="X1616" s="85"/>
    </row>
    <row r="1617" spans="1:24" ht="12.5" x14ac:dyDescent="0.25">
      <c r="A1617" s="9"/>
      <c r="B1617" s="1"/>
      <c r="C1617" s="1"/>
      <c r="D1617" s="1"/>
      <c r="E1617" s="1"/>
      <c r="F1617" s="1"/>
      <c r="G1617" s="25"/>
      <c r="I1617" s="25"/>
      <c r="K1617" s="83"/>
      <c r="L1617" s="83"/>
      <c r="M1617" s="83"/>
      <c r="N1617" s="87"/>
      <c r="O1617" s="87"/>
      <c r="P1617" s="83"/>
      <c r="Q1617" s="92"/>
      <c r="R1617" s="99"/>
      <c r="S1617" s="99"/>
      <c r="T1617" s="99"/>
      <c r="U1617" s="99"/>
      <c r="V1617" s="99"/>
      <c r="W1617" s="99"/>
      <c r="X1617" s="85"/>
    </row>
    <row r="1618" spans="1:24" ht="12.5" x14ac:dyDescent="0.25">
      <c r="A1618" s="9"/>
      <c r="B1618" s="1"/>
      <c r="C1618" s="1"/>
      <c r="D1618" s="1"/>
      <c r="E1618" s="1"/>
      <c r="F1618" s="1"/>
      <c r="G1618" s="25"/>
      <c r="I1618" s="25"/>
      <c r="K1618" s="83"/>
      <c r="L1618" s="83"/>
      <c r="M1618" s="83"/>
      <c r="N1618" s="87"/>
      <c r="O1618" s="87"/>
      <c r="P1618" s="83"/>
      <c r="Q1618" s="92"/>
      <c r="R1618" s="99"/>
      <c r="S1618" s="99"/>
      <c r="T1618" s="99"/>
      <c r="U1618" s="99"/>
      <c r="V1618" s="99"/>
      <c r="W1618" s="99"/>
      <c r="X1618" s="85"/>
    </row>
    <row r="1619" spans="1:24" ht="12.5" x14ac:dyDescent="0.25">
      <c r="A1619" s="9"/>
      <c r="B1619" s="1"/>
      <c r="C1619" s="1"/>
      <c r="D1619" s="1"/>
      <c r="E1619" s="1"/>
      <c r="F1619" s="1"/>
      <c r="G1619" s="25"/>
      <c r="I1619" s="25"/>
      <c r="K1619" s="83"/>
      <c r="L1619" s="83"/>
      <c r="M1619" s="83"/>
      <c r="N1619" s="87"/>
      <c r="O1619" s="87"/>
      <c r="P1619" s="83"/>
      <c r="Q1619" s="92"/>
      <c r="R1619" s="99"/>
      <c r="S1619" s="99"/>
      <c r="T1619" s="99"/>
      <c r="U1619" s="99"/>
      <c r="V1619" s="99"/>
      <c r="W1619" s="99"/>
      <c r="X1619" s="85"/>
    </row>
    <row r="1620" spans="1:24" ht="12.5" x14ac:dyDescent="0.25">
      <c r="A1620" s="9"/>
      <c r="B1620" s="1"/>
      <c r="C1620" s="1"/>
      <c r="D1620" s="1"/>
      <c r="E1620" s="1"/>
      <c r="F1620" s="1"/>
      <c r="G1620" s="25"/>
      <c r="I1620" s="25"/>
      <c r="K1620" s="83"/>
      <c r="L1620" s="83"/>
      <c r="M1620" s="83"/>
      <c r="N1620" s="87"/>
      <c r="O1620" s="87"/>
      <c r="P1620" s="83"/>
      <c r="Q1620" s="92"/>
      <c r="R1620" s="99"/>
      <c r="S1620" s="99"/>
      <c r="T1620" s="99"/>
      <c r="U1620" s="99"/>
      <c r="V1620" s="99"/>
      <c r="W1620" s="99"/>
      <c r="X1620" s="85"/>
    </row>
    <row r="1621" spans="1:24" ht="12.5" x14ac:dyDescent="0.25">
      <c r="A1621" s="9"/>
      <c r="B1621" s="1"/>
      <c r="C1621" s="1"/>
      <c r="D1621" s="1"/>
      <c r="E1621" s="1"/>
      <c r="F1621" s="1"/>
      <c r="G1621" s="25"/>
      <c r="I1621" s="25"/>
      <c r="K1621" s="83"/>
      <c r="L1621" s="83"/>
      <c r="M1621" s="83"/>
      <c r="N1621" s="87"/>
      <c r="O1621" s="87"/>
      <c r="P1621" s="83"/>
      <c r="Q1621" s="92"/>
      <c r="R1621" s="99"/>
      <c r="S1621" s="99"/>
      <c r="T1621" s="99"/>
      <c r="U1621" s="99"/>
      <c r="V1621" s="99"/>
      <c r="W1621" s="99"/>
      <c r="X1621" s="85"/>
    </row>
    <row r="1622" spans="1:24" ht="12.5" x14ac:dyDescent="0.25">
      <c r="A1622" s="9"/>
      <c r="B1622" s="1"/>
      <c r="C1622" s="1"/>
      <c r="D1622" s="1"/>
      <c r="E1622" s="1"/>
      <c r="F1622" s="1"/>
      <c r="G1622" s="25"/>
      <c r="I1622" s="25"/>
      <c r="K1622" s="83"/>
      <c r="L1622" s="83"/>
      <c r="M1622" s="83"/>
      <c r="N1622" s="87"/>
      <c r="O1622" s="87"/>
      <c r="P1622" s="83"/>
      <c r="Q1622" s="92"/>
      <c r="R1622" s="99"/>
      <c r="S1622" s="99"/>
      <c r="T1622" s="99"/>
      <c r="U1622" s="99"/>
      <c r="V1622" s="99"/>
      <c r="W1622" s="99"/>
      <c r="X1622" s="85"/>
    </row>
    <row r="1623" spans="1:24" ht="12.5" x14ac:dyDescent="0.25">
      <c r="A1623" s="9"/>
      <c r="B1623" s="1"/>
      <c r="C1623" s="1"/>
      <c r="D1623" s="1"/>
      <c r="E1623" s="1"/>
      <c r="F1623" s="1"/>
      <c r="G1623" s="25"/>
      <c r="I1623" s="25"/>
      <c r="K1623" s="83"/>
      <c r="L1623" s="83"/>
      <c r="M1623" s="83"/>
      <c r="N1623" s="87"/>
      <c r="O1623" s="87"/>
      <c r="P1623" s="83"/>
      <c r="Q1623" s="92"/>
      <c r="R1623" s="99"/>
      <c r="S1623" s="99"/>
      <c r="T1623" s="99"/>
      <c r="U1623" s="99"/>
      <c r="V1623" s="99"/>
      <c r="W1623" s="99"/>
      <c r="X1623" s="85"/>
    </row>
    <row r="1624" spans="1:24" ht="12.5" x14ac:dyDescent="0.25">
      <c r="A1624" s="9"/>
      <c r="B1624" s="1"/>
      <c r="C1624" s="1"/>
      <c r="D1624" s="1"/>
      <c r="E1624" s="1"/>
      <c r="F1624" s="1"/>
      <c r="G1624" s="25"/>
      <c r="I1624" s="25"/>
      <c r="K1624" s="83"/>
      <c r="L1624" s="83"/>
      <c r="M1624" s="83"/>
      <c r="N1624" s="87"/>
      <c r="O1624" s="87"/>
      <c r="P1624" s="83"/>
      <c r="Q1624" s="92"/>
      <c r="R1624" s="99"/>
      <c r="S1624" s="99"/>
      <c r="T1624" s="99"/>
      <c r="U1624" s="99"/>
      <c r="V1624" s="99"/>
      <c r="W1624" s="99"/>
      <c r="X1624" s="85"/>
    </row>
    <row r="1625" spans="1:24" ht="12.5" x14ac:dyDescent="0.25">
      <c r="A1625" s="9"/>
      <c r="B1625" s="1"/>
      <c r="C1625" s="1"/>
      <c r="D1625" s="1"/>
      <c r="E1625" s="1"/>
      <c r="F1625" s="1"/>
      <c r="G1625" s="25"/>
      <c r="I1625" s="25"/>
      <c r="K1625" s="83"/>
      <c r="L1625" s="83"/>
      <c r="M1625" s="83"/>
      <c r="N1625" s="87"/>
      <c r="O1625" s="87"/>
      <c r="P1625" s="83"/>
      <c r="Q1625" s="92"/>
      <c r="R1625" s="99"/>
      <c r="S1625" s="99"/>
      <c r="T1625" s="99"/>
      <c r="U1625" s="99"/>
      <c r="V1625" s="99"/>
      <c r="W1625" s="99"/>
      <c r="X1625" s="85"/>
    </row>
    <row r="1626" spans="1:24" ht="12.5" x14ac:dyDescent="0.25">
      <c r="A1626" s="9"/>
      <c r="B1626" s="1"/>
      <c r="C1626" s="1"/>
      <c r="D1626" s="1"/>
      <c r="E1626" s="1"/>
      <c r="F1626" s="1"/>
      <c r="G1626" s="25"/>
      <c r="I1626" s="25"/>
      <c r="K1626" s="83"/>
      <c r="L1626" s="83"/>
      <c r="M1626" s="83"/>
      <c r="N1626" s="87"/>
      <c r="O1626" s="87"/>
      <c r="P1626" s="83"/>
      <c r="Q1626" s="92"/>
      <c r="R1626" s="99"/>
      <c r="S1626" s="99"/>
      <c r="T1626" s="99"/>
      <c r="U1626" s="99"/>
      <c r="V1626" s="99"/>
      <c r="W1626" s="99"/>
      <c r="X1626" s="85"/>
    </row>
    <row r="1627" spans="1:24" ht="12.5" x14ac:dyDescent="0.25">
      <c r="A1627" s="9"/>
      <c r="B1627" s="1"/>
      <c r="C1627" s="1"/>
      <c r="D1627" s="1"/>
      <c r="E1627" s="1"/>
      <c r="F1627" s="1"/>
      <c r="G1627" s="25"/>
      <c r="I1627" s="25"/>
      <c r="K1627" s="83"/>
      <c r="L1627" s="83"/>
      <c r="M1627" s="83"/>
      <c r="N1627" s="87"/>
      <c r="O1627" s="87"/>
      <c r="P1627" s="83"/>
      <c r="Q1627" s="92"/>
      <c r="R1627" s="99"/>
      <c r="S1627" s="99"/>
      <c r="T1627" s="99"/>
      <c r="U1627" s="99"/>
      <c r="V1627" s="99"/>
      <c r="W1627" s="99"/>
      <c r="X1627" s="85"/>
    </row>
    <row r="1628" spans="1:24" ht="12.5" x14ac:dyDescent="0.25">
      <c r="A1628" s="9"/>
      <c r="B1628" s="1"/>
      <c r="C1628" s="1"/>
      <c r="D1628" s="1"/>
      <c r="E1628" s="1"/>
      <c r="F1628" s="1"/>
      <c r="G1628" s="25"/>
      <c r="I1628" s="25"/>
      <c r="K1628" s="83"/>
      <c r="L1628" s="83"/>
      <c r="M1628" s="83"/>
      <c r="N1628" s="87"/>
      <c r="O1628" s="87"/>
      <c r="P1628" s="83"/>
      <c r="Q1628" s="92"/>
      <c r="R1628" s="99"/>
      <c r="S1628" s="99"/>
      <c r="T1628" s="99"/>
      <c r="U1628" s="99"/>
      <c r="V1628" s="99"/>
      <c r="W1628" s="99"/>
      <c r="X1628" s="85"/>
    </row>
    <row r="1629" spans="1:24" ht="12.5" x14ac:dyDescent="0.25">
      <c r="A1629" s="9"/>
      <c r="B1629" s="1"/>
      <c r="C1629" s="1"/>
      <c r="D1629" s="1"/>
      <c r="E1629" s="1"/>
      <c r="F1629" s="1"/>
      <c r="G1629" s="25"/>
      <c r="I1629" s="25"/>
      <c r="K1629" s="83"/>
      <c r="L1629" s="83"/>
      <c r="M1629" s="83"/>
      <c r="N1629" s="87"/>
      <c r="O1629" s="87"/>
      <c r="P1629" s="83"/>
      <c r="Q1629" s="92"/>
      <c r="R1629" s="99"/>
      <c r="S1629" s="99"/>
      <c r="T1629" s="99"/>
      <c r="U1629" s="99"/>
      <c r="V1629" s="99"/>
      <c r="W1629" s="99"/>
      <c r="X1629" s="85"/>
    </row>
    <row r="1630" spans="1:24" ht="12.5" x14ac:dyDescent="0.25">
      <c r="A1630" s="9"/>
      <c r="B1630" s="1"/>
      <c r="C1630" s="1"/>
      <c r="D1630" s="1"/>
      <c r="E1630" s="1"/>
      <c r="F1630" s="1"/>
      <c r="G1630" s="25"/>
      <c r="I1630" s="25"/>
      <c r="K1630" s="83"/>
      <c r="L1630" s="83"/>
      <c r="M1630" s="83"/>
      <c r="N1630" s="87"/>
      <c r="O1630" s="87"/>
      <c r="P1630" s="83"/>
      <c r="Q1630" s="92"/>
      <c r="R1630" s="99"/>
      <c r="S1630" s="99"/>
      <c r="T1630" s="99"/>
      <c r="U1630" s="99"/>
      <c r="V1630" s="99"/>
      <c r="W1630" s="99"/>
      <c r="X1630" s="85"/>
    </row>
    <row r="1631" spans="1:24" ht="12.5" x14ac:dyDescent="0.25">
      <c r="A1631" s="9"/>
      <c r="B1631" s="1"/>
      <c r="C1631" s="1"/>
      <c r="D1631" s="1"/>
      <c r="E1631" s="1"/>
      <c r="F1631" s="1"/>
      <c r="G1631" s="25"/>
      <c r="I1631" s="25"/>
      <c r="K1631" s="83"/>
      <c r="L1631" s="83"/>
      <c r="M1631" s="83"/>
      <c r="N1631" s="87"/>
      <c r="O1631" s="87"/>
      <c r="P1631" s="83"/>
      <c r="Q1631" s="92"/>
      <c r="R1631" s="99"/>
      <c r="S1631" s="99"/>
      <c r="T1631" s="99"/>
      <c r="U1631" s="99"/>
      <c r="V1631" s="99"/>
      <c r="W1631" s="99"/>
      <c r="X1631" s="85"/>
    </row>
    <row r="1632" spans="1:24" ht="12.5" x14ac:dyDescent="0.25">
      <c r="A1632" s="9"/>
      <c r="B1632" s="1"/>
      <c r="C1632" s="1"/>
      <c r="D1632" s="1"/>
      <c r="E1632" s="1"/>
      <c r="F1632" s="1"/>
      <c r="G1632" s="25"/>
      <c r="I1632" s="25"/>
      <c r="K1632" s="83"/>
      <c r="L1632" s="83"/>
      <c r="M1632" s="83"/>
      <c r="N1632" s="87"/>
      <c r="O1632" s="87"/>
      <c r="P1632" s="83"/>
      <c r="Q1632" s="92"/>
      <c r="R1632" s="99"/>
      <c r="S1632" s="99"/>
      <c r="T1632" s="99"/>
      <c r="U1632" s="99"/>
      <c r="V1632" s="99"/>
      <c r="W1632" s="99"/>
      <c r="X1632" s="85"/>
    </row>
    <row r="1633" spans="1:24" ht="12.5" x14ac:dyDescent="0.25">
      <c r="A1633" s="9"/>
      <c r="B1633" s="1"/>
      <c r="C1633" s="1"/>
      <c r="D1633" s="1"/>
      <c r="E1633" s="1"/>
      <c r="F1633" s="1"/>
      <c r="G1633" s="25"/>
      <c r="I1633" s="25"/>
      <c r="K1633" s="83"/>
      <c r="L1633" s="83"/>
      <c r="M1633" s="83"/>
      <c r="N1633" s="87"/>
      <c r="O1633" s="87"/>
      <c r="P1633" s="83"/>
      <c r="Q1633" s="92"/>
      <c r="R1633" s="99"/>
      <c r="S1633" s="99"/>
      <c r="T1633" s="99"/>
      <c r="U1633" s="99"/>
      <c r="V1633" s="99"/>
      <c r="W1633" s="99"/>
      <c r="X1633" s="85"/>
    </row>
    <row r="1634" spans="1:24" ht="12.5" x14ac:dyDescent="0.25">
      <c r="A1634" s="9"/>
      <c r="B1634" s="1"/>
      <c r="C1634" s="1"/>
      <c r="D1634" s="1"/>
      <c r="E1634" s="1"/>
      <c r="F1634" s="1"/>
      <c r="G1634" s="25"/>
      <c r="I1634" s="25"/>
      <c r="K1634" s="83"/>
      <c r="L1634" s="83"/>
      <c r="M1634" s="83"/>
      <c r="N1634" s="87"/>
      <c r="O1634" s="87"/>
      <c r="P1634" s="83"/>
      <c r="Q1634" s="92"/>
      <c r="R1634" s="99"/>
      <c r="S1634" s="99"/>
      <c r="T1634" s="99"/>
      <c r="U1634" s="99"/>
      <c r="V1634" s="99"/>
      <c r="W1634" s="99"/>
      <c r="X1634" s="85"/>
    </row>
    <row r="1635" spans="1:24" ht="12.5" x14ac:dyDescent="0.25">
      <c r="A1635" s="9"/>
      <c r="B1635" s="1"/>
      <c r="C1635" s="1"/>
      <c r="D1635" s="1"/>
      <c r="E1635" s="1"/>
      <c r="F1635" s="1"/>
      <c r="G1635" s="25"/>
      <c r="I1635" s="25"/>
      <c r="K1635" s="83"/>
      <c r="L1635" s="83"/>
      <c r="M1635" s="83"/>
      <c r="N1635" s="87"/>
      <c r="O1635" s="87"/>
      <c r="P1635" s="83"/>
      <c r="Q1635" s="92"/>
      <c r="R1635" s="99"/>
      <c r="S1635" s="99"/>
      <c r="T1635" s="99"/>
      <c r="U1635" s="99"/>
      <c r="V1635" s="99"/>
      <c r="W1635" s="99"/>
      <c r="X1635" s="85"/>
    </row>
    <row r="1636" spans="1:24" ht="12.5" x14ac:dyDescent="0.25">
      <c r="A1636" s="9"/>
      <c r="B1636" s="1"/>
      <c r="C1636" s="1"/>
      <c r="D1636" s="1"/>
      <c r="E1636" s="1"/>
      <c r="F1636" s="1"/>
      <c r="G1636" s="25"/>
      <c r="I1636" s="25"/>
      <c r="K1636" s="83"/>
      <c r="L1636" s="83"/>
      <c r="M1636" s="83"/>
      <c r="N1636" s="87"/>
      <c r="O1636" s="87"/>
      <c r="P1636" s="83"/>
      <c r="Q1636" s="92"/>
      <c r="R1636" s="99"/>
      <c r="S1636" s="99"/>
      <c r="T1636" s="99"/>
      <c r="U1636" s="99"/>
      <c r="V1636" s="99"/>
      <c r="W1636" s="99"/>
      <c r="X1636" s="85"/>
    </row>
    <row r="1637" spans="1:24" ht="12.5" x14ac:dyDescent="0.25">
      <c r="A1637" s="9"/>
      <c r="B1637" s="1"/>
      <c r="C1637" s="1"/>
      <c r="D1637" s="1"/>
      <c r="E1637" s="1"/>
      <c r="F1637" s="1"/>
      <c r="G1637" s="25"/>
      <c r="I1637" s="25"/>
      <c r="K1637" s="83"/>
      <c r="L1637" s="83"/>
      <c r="M1637" s="83"/>
      <c r="N1637" s="87"/>
      <c r="O1637" s="87"/>
      <c r="P1637" s="83"/>
      <c r="Q1637" s="92"/>
      <c r="R1637" s="99"/>
      <c r="S1637" s="99"/>
      <c r="T1637" s="99"/>
      <c r="U1637" s="99"/>
      <c r="V1637" s="99"/>
      <c r="W1637" s="99"/>
      <c r="X1637" s="85"/>
    </row>
    <row r="1638" spans="1:24" ht="12.5" x14ac:dyDescent="0.25">
      <c r="A1638" s="9"/>
      <c r="B1638" s="1"/>
      <c r="C1638" s="1"/>
      <c r="D1638" s="1"/>
      <c r="E1638" s="1"/>
      <c r="F1638" s="1"/>
      <c r="G1638" s="25"/>
      <c r="I1638" s="25"/>
      <c r="K1638" s="83"/>
      <c r="L1638" s="83"/>
      <c r="M1638" s="83"/>
      <c r="N1638" s="87"/>
      <c r="O1638" s="87"/>
      <c r="P1638" s="83"/>
      <c r="Q1638" s="92"/>
      <c r="R1638" s="99"/>
      <c r="S1638" s="99"/>
      <c r="T1638" s="99"/>
      <c r="U1638" s="99"/>
      <c r="V1638" s="99"/>
      <c r="W1638" s="99"/>
      <c r="X1638" s="85"/>
    </row>
    <row r="1639" spans="1:24" ht="12.5" x14ac:dyDescent="0.25">
      <c r="A1639" s="9"/>
      <c r="B1639" s="1"/>
      <c r="C1639" s="1"/>
      <c r="D1639" s="1"/>
      <c r="E1639" s="1"/>
      <c r="F1639" s="1"/>
      <c r="G1639" s="25"/>
      <c r="I1639" s="25"/>
      <c r="K1639" s="83"/>
      <c r="L1639" s="83"/>
      <c r="M1639" s="83"/>
      <c r="N1639" s="87"/>
      <c r="O1639" s="87"/>
      <c r="P1639" s="83"/>
      <c r="Q1639" s="92"/>
      <c r="R1639" s="99"/>
      <c r="S1639" s="99"/>
      <c r="T1639" s="99"/>
      <c r="U1639" s="99"/>
      <c r="V1639" s="99"/>
      <c r="W1639" s="99"/>
      <c r="X1639" s="85"/>
    </row>
    <row r="1640" spans="1:24" ht="12.5" x14ac:dyDescent="0.25">
      <c r="A1640" s="9"/>
      <c r="B1640" s="1"/>
      <c r="C1640" s="1"/>
      <c r="D1640" s="1"/>
      <c r="E1640" s="1"/>
      <c r="F1640" s="1"/>
      <c r="G1640" s="25"/>
      <c r="I1640" s="25"/>
      <c r="K1640" s="83"/>
      <c r="L1640" s="83"/>
      <c r="M1640" s="83"/>
      <c r="N1640" s="87"/>
      <c r="O1640" s="87"/>
      <c r="P1640" s="83"/>
      <c r="Q1640" s="92"/>
      <c r="R1640" s="99"/>
      <c r="S1640" s="99"/>
      <c r="T1640" s="99"/>
      <c r="U1640" s="99"/>
      <c r="V1640" s="99"/>
      <c r="W1640" s="99"/>
      <c r="X1640" s="85"/>
    </row>
    <row r="1641" spans="1:24" ht="12.5" x14ac:dyDescent="0.25">
      <c r="A1641" s="9"/>
      <c r="B1641" s="1"/>
      <c r="C1641" s="1"/>
      <c r="D1641" s="1"/>
      <c r="E1641" s="1"/>
      <c r="F1641" s="1"/>
      <c r="G1641" s="25"/>
      <c r="I1641" s="25"/>
      <c r="K1641" s="83"/>
      <c r="L1641" s="83"/>
      <c r="M1641" s="83"/>
      <c r="N1641" s="87"/>
      <c r="O1641" s="87"/>
      <c r="P1641" s="83"/>
      <c r="Q1641" s="92"/>
      <c r="R1641" s="99"/>
      <c r="S1641" s="99"/>
      <c r="T1641" s="99"/>
      <c r="U1641" s="99"/>
      <c r="V1641" s="99"/>
      <c r="W1641" s="99"/>
      <c r="X1641" s="85"/>
    </row>
    <row r="1642" spans="1:24" ht="12.5" x14ac:dyDescent="0.25">
      <c r="A1642" s="9"/>
      <c r="B1642" s="1"/>
      <c r="C1642" s="1"/>
      <c r="D1642" s="1"/>
      <c r="E1642" s="1"/>
      <c r="F1642" s="1"/>
      <c r="G1642" s="25"/>
      <c r="I1642" s="25"/>
      <c r="K1642" s="83"/>
      <c r="L1642" s="83"/>
      <c r="M1642" s="83"/>
      <c r="N1642" s="87"/>
      <c r="O1642" s="87"/>
      <c r="P1642" s="83"/>
      <c r="Q1642" s="92"/>
      <c r="R1642" s="99"/>
      <c r="S1642" s="99"/>
      <c r="T1642" s="99"/>
      <c r="U1642" s="99"/>
      <c r="V1642" s="99"/>
      <c r="W1642" s="99"/>
      <c r="X1642" s="85"/>
    </row>
    <row r="1643" spans="1:24" ht="12.5" x14ac:dyDescent="0.25">
      <c r="A1643" s="9"/>
      <c r="B1643" s="1"/>
      <c r="C1643" s="1"/>
      <c r="D1643" s="1"/>
      <c r="E1643" s="1"/>
      <c r="F1643" s="1"/>
      <c r="G1643" s="25"/>
      <c r="I1643" s="25"/>
      <c r="K1643" s="83"/>
      <c r="L1643" s="83"/>
      <c r="M1643" s="83"/>
      <c r="N1643" s="87"/>
      <c r="O1643" s="87"/>
      <c r="P1643" s="83"/>
      <c r="Q1643" s="92"/>
      <c r="R1643" s="99"/>
      <c r="S1643" s="99"/>
      <c r="T1643" s="99"/>
      <c r="U1643" s="99"/>
      <c r="V1643" s="99"/>
      <c r="W1643" s="99"/>
      <c r="X1643" s="85"/>
    </row>
    <row r="1644" spans="1:24" ht="12.5" x14ac:dyDescent="0.25">
      <c r="A1644" s="9"/>
      <c r="B1644" s="1"/>
      <c r="C1644" s="1"/>
      <c r="D1644" s="1"/>
      <c r="E1644" s="1"/>
      <c r="F1644" s="1"/>
      <c r="G1644" s="25"/>
      <c r="I1644" s="25"/>
      <c r="K1644" s="83"/>
      <c r="L1644" s="83"/>
      <c r="M1644" s="83"/>
      <c r="N1644" s="87"/>
      <c r="O1644" s="87"/>
      <c r="P1644" s="83"/>
      <c r="Q1644" s="92"/>
      <c r="R1644" s="99"/>
      <c r="S1644" s="99"/>
      <c r="T1644" s="99"/>
      <c r="U1644" s="99"/>
      <c r="V1644" s="99"/>
      <c r="W1644" s="99"/>
      <c r="X1644" s="85"/>
    </row>
    <row r="1645" spans="1:24" ht="12.5" x14ac:dyDescent="0.25">
      <c r="A1645" s="9"/>
      <c r="B1645" s="1"/>
      <c r="C1645" s="1"/>
      <c r="D1645" s="1"/>
      <c r="E1645" s="1"/>
      <c r="F1645" s="1"/>
      <c r="G1645" s="25"/>
      <c r="I1645" s="25"/>
      <c r="K1645" s="83"/>
      <c r="L1645" s="83"/>
      <c r="M1645" s="83"/>
      <c r="N1645" s="87"/>
      <c r="O1645" s="87"/>
      <c r="P1645" s="83"/>
      <c r="Q1645" s="92"/>
      <c r="R1645" s="99"/>
      <c r="S1645" s="99"/>
      <c r="T1645" s="99"/>
      <c r="U1645" s="99"/>
      <c r="V1645" s="99"/>
      <c r="W1645" s="99"/>
      <c r="X1645" s="85"/>
    </row>
    <row r="1646" spans="1:24" ht="12.5" x14ac:dyDescent="0.25">
      <c r="A1646" s="9"/>
      <c r="B1646" s="1"/>
      <c r="C1646" s="1"/>
      <c r="D1646" s="1"/>
      <c r="E1646" s="1"/>
      <c r="F1646" s="1"/>
      <c r="G1646" s="25"/>
      <c r="I1646" s="25"/>
      <c r="K1646" s="83"/>
      <c r="L1646" s="83"/>
      <c r="M1646" s="83"/>
      <c r="N1646" s="87"/>
      <c r="O1646" s="87"/>
      <c r="P1646" s="83"/>
      <c r="Q1646" s="92"/>
      <c r="R1646" s="99"/>
      <c r="S1646" s="99"/>
      <c r="T1646" s="99"/>
      <c r="U1646" s="99"/>
      <c r="V1646" s="99"/>
      <c r="W1646" s="99"/>
      <c r="X1646" s="85"/>
    </row>
    <row r="1647" spans="1:24" ht="12.5" x14ac:dyDescent="0.25">
      <c r="A1647" s="9"/>
      <c r="B1647" s="1"/>
      <c r="C1647" s="1"/>
      <c r="D1647" s="1"/>
      <c r="E1647" s="1"/>
      <c r="F1647" s="1"/>
      <c r="G1647" s="25"/>
      <c r="I1647" s="25"/>
      <c r="K1647" s="83"/>
      <c r="L1647" s="83"/>
      <c r="M1647" s="83"/>
      <c r="N1647" s="87"/>
      <c r="O1647" s="87"/>
      <c r="P1647" s="83"/>
      <c r="Q1647" s="92"/>
      <c r="R1647" s="99"/>
      <c r="S1647" s="99"/>
      <c r="T1647" s="99"/>
      <c r="U1647" s="99"/>
      <c r="V1647" s="99"/>
      <c r="W1647" s="99"/>
      <c r="X1647" s="85"/>
    </row>
    <row r="1648" spans="1:24" ht="12.5" x14ac:dyDescent="0.25">
      <c r="A1648" s="9"/>
      <c r="B1648" s="1"/>
      <c r="C1648" s="1"/>
      <c r="D1648" s="1"/>
      <c r="E1648" s="1"/>
      <c r="F1648" s="1"/>
      <c r="G1648" s="25"/>
      <c r="I1648" s="25"/>
      <c r="K1648" s="83"/>
      <c r="L1648" s="83"/>
      <c r="M1648" s="83"/>
      <c r="N1648" s="87"/>
      <c r="O1648" s="87"/>
      <c r="P1648" s="83"/>
      <c r="Q1648" s="92"/>
      <c r="R1648" s="99"/>
      <c r="S1648" s="99"/>
      <c r="T1648" s="99"/>
      <c r="U1648" s="99"/>
      <c r="V1648" s="99"/>
      <c r="W1648" s="99"/>
      <c r="X1648" s="85"/>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vt:lpstr>
      <vt:lpst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Cozzens,Tyler</dc:creator>
  <cp:lastModifiedBy>Cozzens,Tyler</cp:lastModifiedBy>
  <dcterms:created xsi:type="dcterms:W3CDTF">2024-04-26T22:04:30Z</dcterms:created>
  <dcterms:modified xsi:type="dcterms:W3CDTF">2024-04-26T22:04:31Z</dcterms:modified>
</cp:coreProperties>
</file>